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 activeTab="2"/>
  </bookViews>
  <sheets>
    <sheet name="Old" sheetId="1" r:id="rId1"/>
    <sheet name="Sheet2" sheetId="2" r:id="rId2"/>
    <sheet name="Corrected" sheetId="3" r:id="rId3"/>
  </sheets>
  <calcPr calcId="124519"/>
</workbook>
</file>

<file path=xl/calcChain.xml><?xml version="1.0" encoding="utf-8"?>
<calcChain xmlns="http://schemas.openxmlformats.org/spreadsheetml/2006/main">
  <c r="J146" i="3"/>
  <c r="I146"/>
  <c r="H146"/>
  <c r="F83"/>
  <c r="F146" s="1"/>
  <c r="E83"/>
  <c r="E146" s="1"/>
  <c r="L52"/>
  <c r="M40"/>
  <c r="M41" s="1"/>
  <c r="C33"/>
  <c r="C146" s="1"/>
  <c r="B33"/>
  <c r="B146" s="1"/>
  <c r="M31"/>
  <c r="M32" s="1"/>
  <c r="L27"/>
  <c r="L29" s="1"/>
  <c r="M22"/>
  <c r="M23" s="1"/>
  <c r="M24" s="1"/>
  <c r="M15"/>
  <c r="M16" s="1"/>
  <c r="M12"/>
  <c r="M9"/>
  <c r="M10" s="1"/>
  <c r="N12" s="1"/>
  <c r="L32" i="1"/>
  <c r="M11"/>
  <c r="F82" l="1"/>
  <c r="C151" s="1"/>
  <c r="E82"/>
  <c r="C150" l="1"/>
  <c r="D82"/>
  <c r="B145" l="1"/>
  <c r="C147" s="1"/>
  <c r="I145"/>
  <c r="H145"/>
  <c r="J145"/>
  <c r="C145"/>
  <c r="C148" s="1"/>
  <c r="D145"/>
  <c r="E145" l="1"/>
  <c r="F145"/>
  <c r="G145" l="1"/>
  <c r="C154"/>
  <c r="C156"/>
  <c r="C152" l="1"/>
  <c r="C153"/>
  <c r="C149" l="1"/>
  <c r="C155" s="1"/>
  <c r="C157" l="1"/>
  <c r="C158" s="1"/>
</calcChain>
</file>

<file path=xl/sharedStrings.xml><?xml version="1.0" encoding="utf-8"?>
<sst xmlns="http://schemas.openxmlformats.org/spreadsheetml/2006/main" count="645" uniqueCount="307">
  <si>
    <t>GSS</t>
  </si>
  <si>
    <t>Energy Export at 220 kv level at Remote end, received at BSPTCL</t>
  </si>
  <si>
    <t>Energy Export at 220 kv level at local end, to other utilities.</t>
  </si>
  <si>
    <t>Gaurichak(Patna PG)</t>
  </si>
  <si>
    <t>Fatuha (Patna PG)</t>
  </si>
  <si>
    <t>Khagaul(Patna PG)</t>
  </si>
  <si>
    <t>Khagaul(Ara (PG)</t>
  </si>
  <si>
    <t>Khagaul(Patna PG U BGCL)</t>
  </si>
  <si>
    <t>Dehri-on-Son(Pusauli PG)</t>
  </si>
  <si>
    <t>Dehri-on-Son(GAYA PG)</t>
  </si>
  <si>
    <t>Sonenagar (Gaya PG)</t>
  </si>
  <si>
    <t>Bodhgaya(Gaya PG)</t>
  </si>
  <si>
    <t>Bodhgaya(K' Sarai BGCL)</t>
  </si>
  <si>
    <t>Pusauli (Pusauli PG)</t>
  </si>
  <si>
    <t>Pusauli (Ara  PG)</t>
  </si>
  <si>
    <t>Biharsarif (B'SarifPG)</t>
  </si>
  <si>
    <t>Biharsarif (K'Sarai BGCL)</t>
  </si>
  <si>
    <t>Biharsarif (TTPS)</t>
  </si>
  <si>
    <t>Biharsarif (BTPS)</t>
  </si>
  <si>
    <t>Begusarai Purnea(PG)</t>
  </si>
  <si>
    <t>Kishanganj 220</t>
  </si>
  <si>
    <t>Hajipur ( Amnour BGCL)</t>
  </si>
  <si>
    <t>Hajipur 220 (BTPS NTPC)</t>
  </si>
  <si>
    <t>Hajipur 220 (Kafeen PG)</t>
  </si>
  <si>
    <t>Motipur (MTPS)</t>
  </si>
  <si>
    <t>Motipur (DMTCL)</t>
  </si>
  <si>
    <t>Darbhanga 220 (DMTCL)</t>
  </si>
  <si>
    <t>Laukahi (DMTCL)</t>
  </si>
  <si>
    <t>Samastipur 220 (DMTCL)</t>
  </si>
  <si>
    <t>Samastipur 220 (MTPS)</t>
  </si>
  <si>
    <t>Gopalganj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</si>
  <si>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</si>
  <si>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</si>
  <si>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</si>
  <si>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</si>
  <si>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</si>
  <si>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</si>
  <si>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</si>
  <si>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</si>
  <si>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</si>
  <si>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</si>
  <si>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</si>
  <si>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</si>
  <si>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</si>
  <si>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</si>
  <si>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</si>
  <si>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</si>
  <si>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</si>
  <si>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</si>
  <si>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</si>
  <si>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</si>
  <si>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</si>
  <si>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</si>
  <si>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</si>
  <si>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</si>
  <si>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</si>
  <si>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</si>
  <si>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</si>
  <si>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</si>
  <si>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</si>
  <si>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</si>
  <si>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</si>
  <si>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</si>
  <si>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</si>
  <si>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</si>
  <si>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</si>
  <si>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</si>
  <si>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</si>
  <si>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</si>
  <si>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</si>
  <si>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</si>
  <si>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</si>
  <si>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</si>
  <si>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</si>
  <si>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</si>
  <si>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</si>
  <si>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</si>
  <si>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</si>
  <si>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</si>
  <si>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</si>
  <si>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</si>
  <si>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</si>
  <si>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</si>
  <si>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</si>
  <si>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</si>
  <si>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</si>
  <si>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</si>
  <si>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</si>
  <si>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</si>
  <si>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</si>
  <si>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</si>
  <si>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</si>
  <si>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</si>
  <si>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</si>
  <si>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</si>
  <si>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</si>
  <si>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</si>
  <si>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</si>
  <si>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</si>
  <si>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</si>
  <si>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</si>
  <si>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</si>
  <si>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</si>
  <si>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</si>
  <si>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</si>
  <si>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</si>
  <si>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</si>
  <si>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</si>
  <si>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</si>
  <si>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</si>
  <si>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</si>
  <si>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</si>
  <si>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</si>
  <si>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</si>
  <si>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</si>
  <si>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</si>
  <si>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</si>
  <si>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</si>
  <si>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</si>
  <si>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</si>
  <si>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</si>
  <si>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</si>
  <si>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</si>
  <si>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</si>
  <si>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</si>
  <si>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</si>
  <si>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</si>
  <si>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</si>
  <si>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</si>
  <si>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</si>
  <si>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</si>
  <si>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</si>
  <si>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</si>
  <si>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</si>
  <si>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</si>
  <si>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</si>
  <si>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</si>
  <si>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</si>
  <si>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</si>
  <si>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</si>
  <si>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</si>
  <si>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</si>
  <si>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</si>
  <si>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</si>
  <si>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</si>
  <si>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</si>
  <si>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</si>
  <si>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</si>
  <si>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</si>
  <si>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</si>
  <si>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</si>
  <si>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</si>
  <si>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</si>
  <si>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</si>
  <si>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</si>
  <si>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</si>
  <si>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</si>
  <si>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</si>
  <si>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</si>
  <si>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</si>
  <si>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</si>
  <si>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</si>
  <si>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</si>
  <si>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</si>
  <si>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Sonbrsha</t>
  </si>
  <si>
    <t>Simri Bakhtiyarpur132/33 KV</t>
  </si>
  <si>
    <t>Supaul 132/33 KV</t>
  </si>
  <si>
    <t>Kataiya 132/33 KV</t>
  </si>
  <si>
    <t>Nirmali 132/33 KV</t>
  </si>
  <si>
    <t>Triveniganj</t>
  </si>
  <si>
    <t>132 kv level OU</t>
  </si>
  <si>
    <t>Import</t>
  </si>
  <si>
    <t>Export</t>
  </si>
  <si>
    <t>SST Consumption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</si>
  <si>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</si>
  <si>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</si>
  <si>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</si>
  <si>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</si>
  <si>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</si>
  <si>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</si>
  <si>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</si>
  <si>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</si>
  <si>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</si>
  <si>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</si>
  <si>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</si>
  <si>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</si>
  <si>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</si>
  <si>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Sonenagar (Rihand)</t>
  </si>
  <si>
    <t>Sonenagar (TSS)</t>
  </si>
  <si>
    <t>Rafiganj (TSS)</t>
  </si>
  <si>
    <t>Rafiganj (Alfa Solar)</t>
  </si>
  <si>
    <t>Arrah (TSS)</t>
  </si>
  <si>
    <t>Arrah (PG)</t>
  </si>
  <si>
    <t>Jagdishpur (Ara PG)</t>
  </si>
  <si>
    <t>Dumraon  (Ara PG)</t>
  </si>
  <si>
    <t>Dumraon  (TSS)</t>
  </si>
  <si>
    <t>Karmnasa (Chnd, Sahpr)</t>
  </si>
  <si>
    <t>Karmnasa  (Kudra TSS)</t>
  </si>
  <si>
    <t>Kudra (Pusauli PG)</t>
  </si>
  <si>
    <t>Pusauli (Kudra TSS)</t>
  </si>
  <si>
    <t>Mohaniya (Pusauli PG)</t>
  </si>
  <si>
    <t>Bodhgaya (TSS)</t>
  </si>
  <si>
    <t>Sherghati (Solar)</t>
  </si>
  <si>
    <t>Bodhgaya (BGCL)</t>
  </si>
  <si>
    <t>Wazirganj (BGCL)</t>
  </si>
  <si>
    <t>Hulasganj (BGCL)</t>
  </si>
  <si>
    <t>Jahanabad (TSS)</t>
  </si>
  <si>
    <t>Biharsharif (132 BGCL)</t>
  </si>
  <si>
    <t>Nalanda (Barhi)</t>
  </si>
  <si>
    <t>Nawada (BGCL)</t>
  </si>
  <si>
    <t>Rajgir (Barhi)</t>
  </si>
  <si>
    <t>Rajgir (Ord. Factory)</t>
  </si>
  <si>
    <t>Shiekhpura (BGCL)</t>
  </si>
  <si>
    <t>Sabour (Banka PG)</t>
  </si>
  <si>
    <t>Sabour (NTPC)</t>
  </si>
  <si>
    <t>Sabour (BGCL)</t>
  </si>
  <si>
    <t>Sultanganj (BGCL)</t>
  </si>
  <si>
    <t>Sultanganj (Deoghar)</t>
  </si>
  <si>
    <t>Sultanganj (Banka PG)</t>
  </si>
  <si>
    <t>Kahalgaon (NTPC)</t>
  </si>
  <si>
    <t>Kahalgaon (Lalmatiya)</t>
  </si>
  <si>
    <t>Jamui (PG)</t>
  </si>
  <si>
    <t>Jamui (TSS)</t>
  </si>
  <si>
    <t>Lakhisarai (PG)</t>
  </si>
  <si>
    <t>Lakhisarai (TSS)</t>
  </si>
  <si>
    <t>Lakhisarai (BGCL)</t>
  </si>
  <si>
    <t>Begusarai(BTPS)</t>
  </si>
  <si>
    <t>Khagaria (BTPS)</t>
  </si>
  <si>
    <t>Khagaria (TSS)</t>
  </si>
  <si>
    <t>Purnea (PG)</t>
  </si>
  <si>
    <t>Kisanganj (Purnea PG)</t>
  </si>
  <si>
    <t>Motipur (TSS)</t>
  </si>
  <si>
    <t>Samastipur (MTPS)</t>
  </si>
  <si>
    <t>Vaishali (BRF)</t>
  </si>
  <si>
    <t>Hajipur (TSS)</t>
  </si>
  <si>
    <t>Samastipur (TSS)</t>
  </si>
  <si>
    <t>Rosera(Sugar Mill)</t>
  </si>
  <si>
    <t>Dalsingh Sarai(TSS)</t>
  </si>
  <si>
    <t>132/33 Betiah(DMTCL)</t>
  </si>
  <si>
    <t>Ramnagar  (BHPC)</t>
  </si>
  <si>
    <t>Ramnagar (Sugar Mill)</t>
  </si>
  <si>
    <t>Chapra (BGCL)</t>
  </si>
  <si>
    <t>Chapra (TSS)</t>
  </si>
  <si>
    <t>Hathidah (TSS)</t>
  </si>
  <si>
    <t>Raghopur 132/33 KV</t>
  </si>
  <si>
    <t>Complete</t>
  </si>
  <si>
    <t>Banka 132/33(PG)</t>
  </si>
  <si>
    <t>Naugachhia 132/33(BTPS)</t>
  </si>
  <si>
    <t>Jamalpur 132/33(BGCL)</t>
  </si>
  <si>
    <t>Baisi 132/33(Dalkola)</t>
  </si>
  <si>
    <t>Muzaffarpur 132/33(NTPC)</t>
  </si>
  <si>
    <t>SKMCH 132/33 KV(NTPC)</t>
  </si>
  <si>
    <t>132/33 Motihari(DMTCL)</t>
  </si>
  <si>
    <t>132/33 Raxaul(DMTCL)</t>
  </si>
  <si>
    <t>Siwan 132/33 KV(BGCL)</t>
  </si>
  <si>
    <t>Siwan 132/33 KV(TSS)</t>
  </si>
  <si>
    <t>Gopalganj KV(SUGAR MILL)</t>
  </si>
  <si>
    <t>132/33 MASHRAKH(DLF)</t>
  </si>
  <si>
    <t>Madhepura(RAILWAY FAC)</t>
  </si>
  <si>
    <t>Kisanganj220/132/33</t>
  </si>
  <si>
    <t>Samastipur new220/132/33</t>
  </si>
  <si>
    <t>132/33 Motihari(SUGAR)</t>
  </si>
  <si>
    <t>132/33 Raxaul(PARWANIPUR)</t>
  </si>
  <si>
    <t>Banjari 132/33 KV(KCL)</t>
  </si>
  <si>
    <t>Khagaul 220/132/33 KV(TSS)</t>
  </si>
  <si>
    <t>Fatuha(TSS)</t>
  </si>
  <si>
    <t>Aurangabad (SHREE CEMENT)</t>
  </si>
  <si>
    <t>Transmission loss for month April'2019 of BSPTCL</t>
  </si>
  <si>
    <t>220KV Level OU</t>
  </si>
  <si>
    <t>132KV level OU</t>
  </si>
  <si>
    <t>Energy Export at 220 kv level at Remote end (CTU/OU),  received by BSPTCL</t>
  </si>
  <si>
    <t>Energy Import at 220 kv level at remote end (CTU/OU), send by BSPTCL</t>
  </si>
  <si>
    <t>Energy Export at 132 kv level at Remote end (CTU/OU/Consumer),  received by BSPTCL</t>
  </si>
  <si>
    <t>Energy Import at 132 kv level at remote end (CTU/OU/Consumer), send by BSPTCL</t>
  </si>
  <si>
    <t xml:space="preserve">Import from hydle, Rice Mill, Solar  </t>
  </si>
  <si>
    <t>Export to PSS, Solar, Hydle, Railway, Rice Mill</t>
  </si>
  <si>
    <t xml:space="preserve">220 import from OU       </t>
  </si>
  <si>
    <t>A</t>
  </si>
  <si>
    <t>B</t>
  </si>
  <si>
    <t>C= A-B</t>
  </si>
  <si>
    <t>D</t>
  </si>
  <si>
    <t>E</t>
  </si>
  <si>
    <t>F= D-E</t>
  </si>
  <si>
    <t>G</t>
  </si>
  <si>
    <t>H</t>
  </si>
  <si>
    <t>I= C+F+G</t>
  </si>
  <si>
    <t>J</t>
  </si>
  <si>
    <t>K= I-J-H</t>
  </si>
  <si>
    <t>L = K/(A+D+G)*100</t>
  </si>
  <si>
    <t>Note:-     1.    Energy reading taken of other(Remote) end, where line is ownered by BSPTCL.</t>
  </si>
  <si>
    <t xml:space="preserve">                  2.    Energy reading taken of BSPTCL(Local) end, where line is ownered by, other trans. Utilities.</t>
  </si>
  <si>
    <t xml:space="preserve">                  3.    In Patna(PG) reading of ICT-I,II&amp;III has been taken which is availed by Gaurichak, Fatuha, &amp; Khagaul</t>
  </si>
  <si>
    <t xml:space="preserve">                  4.    In Gaya(PG) reading of ICT-I,II&amp;III has been taken which is availed by Dehri, Sonenagar, Bodhgaya &amp; Khizirsarai(BGCL)                                   </t>
  </si>
  <si>
    <t xml:space="preserve">                          in which reaading of Khizirsarai(BGCL) is subtracted for Transmission loss calculation of BSPTCL.</t>
  </si>
  <si>
    <t xml:space="preserve">                  5.    In Darbhanga(DMTCL) reading of ICT-I&amp;II has been taken which is availed by Motipur, Darbhanga(new), Laukahi &amp;</t>
  </si>
  <si>
    <t xml:space="preserve">                          Samastipur(new)</t>
  </si>
  <si>
    <t xml:space="preserve">                  6.    GSS having 33KV export is 0(zero), are cherged on no load.</t>
  </si>
  <si>
    <t xml:space="preserve">                  7.    Meter connection are applied for those GSS in which SST consumption is 0(zero).</t>
  </si>
  <si>
    <t>GSS power received/Send, from/to, CTU/ Other Utility</t>
  </si>
  <si>
    <t>GSS power received/Send, from/to, PSS, Solar, Rice Mill, Hydle</t>
  </si>
  <si>
    <t>Kishanganj 220(PG)</t>
  </si>
  <si>
    <t>Gopalganj(MTPS)</t>
  </si>
  <si>
    <t>Madhepura(PG)</t>
  </si>
  <si>
    <t>Total</t>
  </si>
  <si>
    <t>Energy Accounting for month April'2019 of BSPTCL</t>
  </si>
  <si>
    <t xml:space="preserve">                  5.    In Darbhanga(DMTCL) reading of ICT-I&amp;II has been taken which is availed by Motipur, Darbhanga(new), Laukahi &amp; Samastipur(new).</t>
  </si>
  <si>
    <t xml:space="preserve">               4.    In Gaya(PG) reading of ICT-I,II&amp;III has been taken which is availed by Dehri, Sonenagar, Bodhgaya &amp; Khizirsarai(BGCL) in reaading of Khizirsarai(BGCL) is subtracted for Transmission loss calculation of BSPTCL.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</si>
</sst>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3" xfId="0" applyFill="1" applyBorder="1" applyAlignment="1">
      <alignment horizontal="left" vertic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left" vertical="center"/>
    </xf>
    <xf numFmtId="2" fontId="0" fillId="7" borderId="3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2" fontId="0" fillId="8" borderId="0" xfId="0" applyNumberFormat="1" applyFill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9" borderId="3" xfId="0" applyFill="1" applyBorder="1" applyAlignment="1">
      <alignment horizontal="left" vertical="center"/>
    </xf>
    <xf numFmtId="2" fontId="0" fillId="9" borderId="3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/>
    </xf>
    <xf numFmtId="0" fontId="0" fillId="10" borderId="3" xfId="0" applyFill="1" applyBorder="1" applyAlignment="1">
      <alignment horizontal="left" vertical="center"/>
    </xf>
    <xf numFmtId="2" fontId="0" fillId="10" borderId="3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0" borderId="3" xfId="0" applyBorder="1"/>
    <xf numFmtId="0" fontId="0" fillId="0" borderId="3" xfId="0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11" borderId="3" xfId="0" applyNumberFormat="1" applyFon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2" fontId="4" fillId="11" borderId="3" xfId="0" applyNumberFormat="1" applyFont="1" applyFill="1" applyBorder="1" applyAlignment="1">
      <alignment horizontal="center" vertical="center"/>
    </xf>
    <xf numFmtId="2" fontId="5" fillId="11" borderId="3" xfId="0" applyNumberFormat="1" applyFont="1" applyFill="1" applyBorder="1" applyAlignment="1">
      <alignment horizontal="center" vertical="center"/>
    </xf>
    <xf numFmtId="2" fontId="4" fillId="14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6" borderId="0" xfId="0" applyFill="1"/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14" borderId="3" xfId="0" applyNumberFormat="1" applyFont="1" applyFill="1" applyBorder="1" applyAlignment="1">
      <alignment horizontal="center" vertical="center"/>
    </xf>
    <xf numFmtId="0" fontId="0" fillId="3" borderId="3" xfId="0" applyFill="1" applyBorder="1"/>
    <xf numFmtId="2" fontId="5" fillId="0" borderId="3" xfId="0" applyNumberFormat="1" applyFont="1" applyFill="1" applyBorder="1" applyAlignment="1">
      <alignment horizontal="center" vertical="center"/>
    </xf>
    <xf numFmtId="0" fontId="0" fillId="13" borderId="3" xfId="0" applyFill="1" applyBorder="1" applyAlignment="1">
      <alignment horizontal="left" vertical="center"/>
    </xf>
    <xf numFmtId="2" fontId="4" fillId="14" borderId="3" xfId="0" applyNumberFormat="1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4" fillId="14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/>
    <xf numFmtId="2" fontId="0" fillId="0" borderId="3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8" fillId="0" borderId="4" xfId="0" applyFont="1" applyFill="1" applyBorder="1"/>
    <xf numFmtId="2" fontId="2" fillId="0" borderId="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/>
    <xf numFmtId="0" fontId="0" fillId="0" borderId="5" xfId="0" applyFill="1" applyBorder="1"/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opLeftCell="A88" workbookViewId="0">
      <selection activeCell="L33" sqref="L33"/>
    </sheetView>
  </sheetViews>
  <sheetFormatPr defaultRowHeight="15"/>
  <cols>
    <col min="1" max="1" width="23.140625" customWidth="1"/>
    <col min="2" max="2" width="16.140625" customWidth="1"/>
    <col min="3" max="3" width="14.42578125" customWidth="1"/>
    <col min="4" max="4" width="21.85546875" customWidth="1"/>
    <col min="5" max="5" width="11.5703125" style="55" customWidth="1"/>
    <col min="6" max="6" width="10.140625" style="55" customWidth="1"/>
    <col min="7" max="7" width="21.85546875" style="58" customWidth="1"/>
    <col min="8" max="8" width="7.28515625" style="56" customWidth="1"/>
    <col min="9" max="9" width="8.85546875" style="56" customWidth="1"/>
    <col min="10" max="10" width="10.28515625" style="56" customWidth="1"/>
    <col min="12" max="13" width="9.5703125" bestFit="1" customWidth="1"/>
  </cols>
  <sheetData>
    <row r="1" spans="1:13" ht="21" customHeight="1">
      <c r="A1" s="106" t="s">
        <v>0</v>
      </c>
      <c r="B1" s="108" t="s">
        <v>1</v>
      </c>
      <c r="C1" s="108" t="s">
        <v>2</v>
      </c>
      <c r="D1" s="106" t="s">
        <v>0</v>
      </c>
      <c r="E1" s="105" t="s">
        <v>170</v>
      </c>
      <c r="F1" s="105"/>
      <c r="G1" s="57"/>
      <c r="H1" s="107" t="s">
        <v>173</v>
      </c>
      <c r="I1" s="105" t="s">
        <v>174</v>
      </c>
      <c r="J1" s="105"/>
    </row>
    <row r="2" spans="1:13" ht="18" customHeight="1">
      <c r="A2" s="106"/>
      <c r="B2" s="108"/>
      <c r="C2" s="108"/>
      <c r="D2" s="106"/>
      <c r="E2" s="62" t="s">
        <v>171</v>
      </c>
      <c r="F2" s="62" t="s">
        <v>172</v>
      </c>
      <c r="G2" s="57"/>
      <c r="H2" s="107"/>
      <c r="I2" s="44" t="s">
        <v>171</v>
      </c>
      <c r="J2" s="44" t="s">
        <v>172</v>
      </c>
    </row>
    <row r="3" spans="1:13">
      <c r="A3" s="1" t="s">
        <v>3</v>
      </c>
      <c r="B3" s="109">
        <v>411988.21</v>
      </c>
      <c r="C3" s="2"/>
      <c r="D3" s="24" t="s">
        <v>243</v>
      </c>
      <c r="E3" s="28">
        <v>0</v>
      </c>
      <c r="F3" s="29">
        <v>2544</v>
      </c>
      <c r="G3" s="50" t="s">
        <v>32</v>
      </c>
      <c r="H3" s="51">
        <v>21.82</v>
      </c>
      <c r="I3" s="7"/>
      <c r="J3" s="39">
        <v>57894.030333333307</v>
      </c>
    </row>
    <row r="4" spans="1:13">
      <c r="A4" s="1" t="s">
        <v>4</v>
      </c>
      <c r="B4" s="110"/>
      <c r="C4" s="2"/>
      <c r="D4" s="24" t="s">
        <v>265</v>
      </c>
      <c r="E4" s="28">
        <v>0</v>
      </c>
      <c r="F4" s="29">
        <v>4144.8</v>
      </c>
      <c r="G4" s="52" t="s">
        <v>33</v>
      </c>
      <c r="H4" s="51">
        <v>0</v>
      </c>
      <c r="I4" s="7"/>
      <c r="J4" s="7">
        <v>24235.200000000004</v>
      </c>
    </row>
    <row r="5" spans="1:13">
      <c r="A5" s="1" t="s">
        <v>5</v>
      </c>
      <c r="B5" s="111"/>
      <c r="C5" s="2"/>
      <c r="D5" s="24" t="s">
        <v>264</v>
      </c>
      <c r="E5" s="28">
        <v>0</v>
      </c>
      <c r="F5" s="29">
        <v>2671.2</v>
      </c>
      <c r="G5" s="41" t="s">
        <v>34</v>
      </c>
      <c r="H5" s="51">
        <v>10.23</v>
      </c>
      <c r="I5" s="33"/>
      <c r="J5" s="33">
        <v>12478.599999999986</v>
      </c>
    </row>
    <row r="6" spans="1:13">
      <c r="A6" s="3" t="s">
        <v>6</v>
      </c>
      <c r="B6" s="4"/>
      <c r="C6" s="4">
        <v>1325</v>
      </c>
      <c r="D6" s="24" t="s">
        <v>263</v>
      </c>
      <c r="E6" s="28">
        <v>0</v>
      </c>
      <c r="F6" s="29">
        <v>2953.1999999999971</v>
      </c>
      <c r="G6" s="41" t="s">
        <v>35</v>
      </c>
      <c r="H6" s="51">
        <v>13.65</v>
      </c>
      <c r="I6" s="33"/>
      <c r="J6" s="33">
        <v>37484.089999999997</v>
      </c>
      <c r="L6" s="36"/>
    </row>
    <row r="7" spans="1:13">
      <c r="A7" s="1" t="s">
        <v>7</v>
      </c>
      <c r="B7" s="5"/>
      <c r="C7" s="2"/>
      <c r="D7" s="24" t="s">
        <v>266</v>
      </c>
      <c r="E7" s="28">
        <v>0</v>
      </c>
      <c r="F7" s="29">
        <v>14297.5</v>
      </c>
      <c r="G7" s="41" t="s">
        <v>36</v>
      </c>
      <c r="H7" s="51">
        <v>0</v>
      </c>
      <c r="I7" s="33"/>
      <c r="J7" s="33">
        <v>22732.048000000003</v>
      </c>
      <c r="L7" s="36"/>
    </row>
    <row r="8" spans="1:13">
      <c r="A8" s="6" t="s">
        <v>8</v>
      </c>
      <c r="B8" s="5">
        <v>36346.943999999996</v>
      </c>
      <c r="C8" s="2"/>
      <c r="D8" s="24" t="s">
        <v>187</v>
      </c>
      <c r="E8" s="28">
        <v>0</v>
      </c>
      <c r="F8" s="29">
        <v>21143</v>
      </c>
      <c r="G8" s="41" t="s">
        <v>37</v>
      </c>
      <c r="H8" s="51">
        <v>0</v>
      </c>
      <c r="I8" s="7"/>
      <c r="J8" s="33">
        <v>20738.766</v>
      </c>
      <c r="L8" s="36"/>
    </row>
    <row r="9" spans="1:13">
      <c r="A9" s="6" t="s">
        <v>9</v>
      </c>
      <c r="B9" s="112">
        <v>320844</v>
      </c>
      <c r="C9" s="2"/>
      <c r="D9" s="24" t="s">
        <v>188</v>
      </c>
      <c r="E9" s="28">
        <v>0</v>
      </c>
      <c r="F9" s="29">
        <v>2702.2987500000017</v>
      </c>
      <c r="G9" s="41" t="s">
        <v>38</v>
      </c>
      <c r="H9" s="51">
        <v>0</v>
      </c>
      <c r="I9" s="7"/>
      <c r="J9" s="33">
        <v>12559</v>
      </c>
      <c r="L9" s="38"/>
    </row>
    <row r="10" spans="1:13">
      <c r="A10" s="6" t="s">
        <v>10</v>
      </c>
      <c r="B10" s="113"/>
      <c r="C10" s="2"/>
      <c r="D10" s="24" t="s">
        <v>189</v>
      </c>
      <c r="E10" s="28">
        <v>0</v>
      </c>
      <c r="F10" s="28">
        <v>3290.9000000000233</v>
      </c>
      <c r="G10" s="26" t="s">
        <v>39</v>
      </c>
      <c r="H10" s="51">
        <v>2.93</v>
      </c>
      <c r="I10" s="7"/>
      <c r="J10" s="7">
        <v>43485.560000000005</v>
      </c>
      <c r="L10" s="37"/>
    </row>
    <row r="11" spans="1:13">
      <c r="A11" s="6"/>
      <c r="B11" s="113"/>
      <c r="C11" s="2"/>
      <c r="D11" s="24" t="s">
        <v>190</v>
      </c>
      <c r="E11" s="29">
        <v>2787</v>
      </c>
      <c r="F11" s="29">
        <v>21</v>
      </c>
      <c r="G11" s="41" t="s">
        <v>40</v>
      </c>
      <c r="H11" s="51">
        <v>3.3290000000000002</v>
      </c>
      <c r="I11" s="7"/>
      <c r="J11" s="33">
        <v>51912.7</v>
      </c>
      <c r="L11" s="37"/>
      <c r="M11" s="37">
        <f>355537-10912.48-11178.08</f>
        <v>333446.44</v>
      </c>
    </row>
    <row r="12" spans="1:13">
      <c r="A12" s="6" t="s">
        <v>11</v>
      </c>
      <c r="B12" s="114"/>
      <c r="C12" s="2"/>
      <c r="D12" s="24" t="s">
        <v>191</v>
      </c>
      <c r="E12" s="28">
        <v>0</v>
      </c>
      <c r="F12" s="29">
        <v>2020.2666666666676</v>
      </c>
      <c r="G12" s="41" t="s">
        <v>41</v>
      </c>
      <c r="H12" s="51">
        <v>3.2429999999999999</v>
      </c>
      <c r="I12" s="51"/>
      <c r="J12" s="33">
        <v>32209.146887999999</v>
      </c>
    </row>
    <row r="13" spans="1:13">
      <c r="A13" s="6" t="s">
        <v>12</v>
      </c>
      <c r="B13" s="7">
        <v>21120</v>
      </c>
      <c r="C13" s="2">
        <v>917</v>
      </c>
      <c r="D13" s="24" t="s">
        <v>192</v>
      </c>
      <c r="E13" s="28">
        <v>30482</v>
      </c>
      <c r="F13" s="29"/>
      <c r="G13" s="41" t="s">
        <v>42</v>
      </c>
      <c r="H13" s="51">
        <v>15.41</v>
      </c>
      <c r="I13" s="51"/>
      <c r="J13" s="33">
        <v>33730.612000000001</v>
      </c>
    </row>
    <row r="14" spans="1:13">
      <c r="A14" s="8" t="s">
        <v>13</v>
      </c>
      <c r="B14" s="7">
        <v>88215.92</v>
      </c>
      <c r="C14" s="2"/>
      <c r="D14" s="24" t="s">
        <v>193</v>
      </c>
      <c r="E14" s="29">
        <v>20399.723999999998</v>
      </c>
      <c r="F14" s="29"/>
      <c r="G14" s="41" t="s">
        <v>43</v>
      </c>
      <c r="H14" s="51">
        <v>5.24</v>
      </c>
      <c r="I14" s="51"/>
      <c r="J14" s="7">
        <v>50476.479999999858</v>
      </c>
    </row>
    <row r="15" spans="1:13">
      <c r="A15" s="8" t="s">
        <v>14</v>
      </c>
      <c r="B15" s="7"/>
      <c r="C15" s="7">
        <v>39890.464</v>
      </c>
      <c r="D15" s="24" t="s">
        <v>194</v>
      </c>
      <c r="E15" s="31">
        <v>27758.879999999997</v>
      </c>
      <c r="F15" s="29"/>
      <c r="G15" s="41" t="s">
        <v>44</v>
      </c>
      <c r="H15" s="51">
        <v>4.1000000000000085</v>
      </c>
      <c r="I15" s="7"/>
      <c r="J15" s="39">
        <v>0</v>
      </c>
    </row>
    <row r="16" spans="1:13">
      <c r="A16" s="8"/>
      <c r="B16" s="7"/>
      <c r="C16" s="2"/>
      <c r="D16" s="24" t="s">
        <v>195</v>
      </c>
      <c r="E16" s="28">
        <v>0</v>
      </c>
      <c r="F16" s="29">
        <v>2004</v>
      </c>
      <c r="G16" s="41" t="s">
        <v>45</v>
      </c>
      <c r="H16" s="51">
        <v>5.7</v>
      </c>
      <c r="I16" s="7"/>
      <c r="J16" s="7">
        <v>68092.527616999985</v>
      </c>
    </row>
    <row r="17" spans="1:14">
      <c r="A17" s="9" t="s">
        <v>15</v>
      </c>
      <c r="B17" s="7">
        <v>288890.35646899999</v>
      </c>
      <c r="C17" s="2"/>
      <c r="D17" s="24" t="s">
        <v>196</v>
      </c>
      <c r="E17" s="30">
        <v>290.88</v>
      </c>
      <c r="F17" s="30">
        <v>17.759999999999998</v>
      </c>
      <c r="G17" s="41" t="s">
        <v>46</v>
      </c>
      <c r="H17" s="51">
        <v>10.130000000000001</v>
      </c>
      <c r="I17" s="33">
        <v>221.53333333333285</v>
      </c>
      <c r="J17" s="33">
        <v>17721.046075666665</v>
      </c>
    </row>
    <row r="18" spans="1:14">
      <c r="A18" s="9" t="s">
        <v>16</v>
      </c>
      <c r="B18" s="2">
        <v>0</v>
      </c>
      <c r="C18" s="2">
        <v>67864.399999999994</v>
      </c>
      <c r="D18" s="24" t="s">
        <v>197</v>
      </c>
      <c r="E18" s="30">
        <v>500</v>
      </c>
      <c r="F18" s="30">
        <v>61</v>
      </c>
      <c r="G18" s="41" t="s">
        <v>47</v>
      </c>
      <c r="H18" s="51">
        <v>1.98</v>
      </c>
      <c r="I18" s="51"/>
      <c r="J18" s="33">
        <v>9372.1260000000038</v>
      </c>
    </row>
    <row r="19" spans="1:14">
      <c r="A19" s="9" t="s">
        <v>17</v>
      </c>
      <c r="B19" s="7">
        <v>59694.54</v>
      </c>
      <c r="C19" s="10"/>
      <c r="D19" s="24" t="s">
        <v>198</v>
      </c>
      <c r="E19" s="29">
        <v>18453</v>
      </c>
      <c r="F19" s="30"/>
      <c r="G19" s="41" t="s">
        <v>48</v>
      </c>
      <c r="H19" s="51">
        <v>1.46</v>
      </c>
      <c r="I19" s="51"/>
      <c r="J19" s="33">
        <v>23722.967999999968</v>
      </c>
    </row>
    <row r="20" spans="1:14">
      <c r="A20" s="9" t="s">
        <v>18</v>
      </c>
      <c r="B20" s="7">
        <v>0</v>
      </c>
      <c r="C20" s="2">
        <v>13237.6</v>
      </c>
      <c r="D20" s="24" t="s">
        <v>199</v>
      </c>
      <c r="E20" s="28">
        <v>0</v>
      </c>
      <c r="F20" s="29">
        <v>22691</v>
      </c>
      <c r="G20" s="41" t="s">
        <v>49</v>
      </c>
      <c r="H20" s="51">
        <v>6.34</v>
      </c>
      <c r="I20" s="51"/>
      <c r="J20" s="33">
        <v>20134.799999999996</v>
      </c>
    </row>
    <row r="21" spans="1:14">
      <c r="A21" s="11" t="s">
        <v>19</v>
      </c>
      <c r="B21" s="12">
        <v>0</v>
      </c>
      <c r="C21" s="2"/>
      <c r="D21" s="41" t="s">
        <v>200</v>
      </c>
      <c r="E21" s="29">
        <v>17040</v>
      </c>
      <c r="F21" s="28"/>
      <c r="G21" s="25" t="s">
        <v>50</v>
      </c>
      <c r="H21" s="51">
        <v>0</v>
      </c>
      <c r="I21" s="51"/>
      <c r="J21" s="33">
        <v>13940.47</v>
      </c>
    </row>
    <row r="22" spans="1:14">
      <c r="A22" s="13" t="s">
        <v>20</v>
      </c>
      <c r="B22" s="14">
        <v>150165</v>
      </c>
      <c r="C22" s="15"/>
      <c r="D22" s="24" t="s">
        <v>201</v>
      </c>
      <c r="E22" s="28">
        <v>0</v>
      </c>
      <c r="F22" s="29">
        <v>2748.7119999999995</v>
      </c>
      <c r="G22" s="41" t="s">
        <v>51</v>
      </c>
      <c r="H22" s="51">
        <v>6.47</v>
      </c>
      <c r="I22" s="51"/>
      <c r="J22" s="33">
        <v>28232.449999999983</v>
      </c>
    </row>
    <row r="23" spans="1:14">
      <c r="A23" s="16" t="s">
        <v>21</v>
      </c>
      <c r="B23" s="17"/>
      <c r="C23" s="17">
        <v>101361.02</v>
      </c>
      <c r="D23" s="24" t="s">
        <v>203</v>
      </c>
      <c r="E23" s="29">
        <v>0</v>
      </c>
      <c r="F23" s="29">
        <v>0</v>
      </c>
      <c r="G23" s="41" t="s">
        <v>52</v>
      </c>
      <c r="H23" s="51">
        <v>0</v>
      </c>
      <c r="I23" s="51"/>
      <c r="J23" s="7">
        <v>8418</v>
      </c>
    </row>
    <row r="24" spans="1:14">
      <c r="A24" s="16" t="s">
        <v>22</v>
      </c>
      <c r="B24" s="17">
        <v>17130</v>
      </c>
      <c r="C24" s="18">
        <v>551.20000000000005</v>
      </c>
      <c r="D24" s="24" t="s">
        <v>202</v>
      </c>
      <c r="E24" s="29">
        <v>3781.3269999999998</v>
      </c>
      <c r="F24" s="29">
        <v>20.757000000000001</v>
      </c>
      <c r="G24" s="41" t="s">
        <v>53</v>
      </c>
      <c r="H24" s="51">
        <v>0</v>
      </c>
      <c r="I24" s="51"/>
      <c r="J24" s="33">
        <v>22177.021999999968</v>
      </c>
    </row>
    <row r="25" spans="1:14">
      <c r="A25" s="16" t="s">
        <v>23</v>
      </c>
      <c r="B25" s="17">
        <v>153407</v>
      </c>
      <c r="C25" s="18"/>
      <c r="D25" s="24" t="s">
        <v>204</v>
      </c>
      <c r="E25" s="29">
        <v>11172</v>
      </c>
      <c r="F25" s="28"/>
      <c r="G25" s="26" t="s">
        <v>54</v>
      </c>
      <c r="H25" s="51">
        <v>0</v>
      </c>
      <c r="I25" s="33"/>
      <c r="J25" s="40">
        <v>0</v>
      </c>
      <c r="N25" s="42"/>
    </row>
    <row r="26" spans="1:14">
      <c r="A26" s="19" t="s">
        <v>24</v>
      </c>
      <c r="B26" s="20">
        <v>23328</v>
      </c>
      <c r="C26" s="2"/>
      <c r="D26" s="24" t="s">
        <v>206</v>
      </c>
      <c r="E26" s="28">
        <v>0</v>
      </c>
      <c r="F26" s="29">
        <v>2214.085500000001</v>
      </c>
      <c r="G26" s="41" t="s">
        <v>55</v>
      </c>
      <c r="H26" s="51">
        <v>0</v>
      </c>
      <c r="I26" s="33"/>
      <c r="J26" s="33">
        <v>16547.900000000001</v>
      </c>
    </row>
    <row r="27" spans="1:14">
      <c r="A27" s="21" t="s">
        <v>25</v>
      </c>
      <c r="B27" s="115">
        <v>164900.39547600003</v>
      </c>
      <c r="C27" s="2"/>
      <c r="D27" s="24" t="s">
        <v>205</v>
      </c>
      <c r="E27" s="29">
        <v>9557.8999999999942</v>
      </c>
      <c r="F27" s="28"/>
      <c r="G27" s="41" t="s">
        <v>56</v>
      </c>
      <c r="H27" s="51">
        <v>0</v>
      </c>
      <c r="I27" s="34"/>
      <c r="J27" s="34">
        <v>28078.600000000024</v>
      </c>
    </row>
    <row r="28" spans="1:14">
      <c r="A28" s="21" t="s">
        <v>26</v>
      </c>
      <c r="B28" s="116"/>
      <c r="C28" s="2"/>
      <c r="D28" s="24" t="s">
        <v>207</v>
      </c>
      <c r="E28" s="28">
        <v>0</v>
      </c>
      <c r="F28" s="29">
        <v>15566.4</v>
      </c>
      <c r="G28" s="41" t="s">
        <v>57</v>
      </c>
      <c r="H28" s="51">
        <v>0</v>
      </c>
      <c r="I28" s="33">
        <v>218.1</v>
      </c>
      <c r="J28" s="33">
        <v>15670.899999999998</v>
      </c>
      <c r="M28" s="18">
        <v>14575.100000000002</v>
      </c>
    </row>
    <row r="29" spans="1:14">
      <c r="A29" s="21" t="s">
        <v>27</v>
      </c>
      <c r="B29" s="116"/>
      <c r="D29" s="24" t="s">
        <v>208</v>
      </c>
      <c r="E29" s="28">
        <v>0</v>
      </c>
      <c r="F29" s="29">
        <v>15.299999999999999</v>
      </c>
      <c r="G29" s="41" t="s">
        <v>58</v>
      </c>
      <c r="H29" s="51">
        <v>0</v>
      </c>
      <c r="I29" s="33">
        <v>18.5</v>
      </c>
      <c r="J29" s="33">
        <v>20521.329000000002</v>
      </c>
    </row>
    <row r="30" spans="1:14">
      <c r="A30" s="21" t="s">
        <v>28</v>
      </c>
      <c r="B30" s="117"/>
      <c r="C30" s="2"/>
      <c r="D30" s="24" t="s">
        <v>209</v>
      </c>
      <c r="E30" s="29">
        <v>33314.900000000023</v>
      </c>
      <c r="F30" s="28">
        <v>0</v>
      </c>
      <c r="G30" s="41" t="s">
        <v>59</v>
      </c>
      <c r="H30" s="51">
        <v>7.0575000000000045</v>
      </c>
      <c r="I30" s="33"/>
      <c r="J30" s="33">
        <v>6142</v>
      </c>
    </row>
    <row r="31" spans="1:14">
      <c r="A31" s="19" t="s">
        <v>29</v>
      </c>
      <c r="B31" s="20">
        <v>24095</v>
      </c>
      <c r="C31" s="2"/>
      <c r="D31" s="24" t="s">
        <v>210</v>
      </c>
      <c r="E31" s="28">
        <v>48</v>
      </c>
      <c r="F31" s="30"/>
      <c r="G31" s="41" t="s">
        <v>60</v>
      </c>
      <c r="H31" s="51">
        <v>1.58</v>
      </c>
      <c r="I31" s="33"/>
      <c r="J31" s="33">
        <v>23393.41</v>
      </c>
    </row>
    <row r="32" spans="1:14">
      <c r="A32" s="22" t="s">
        <v>30</v>
      </c>
      <c r="B32" s="2">
        <v>82354</v>
      </c>
      <c r="C32" s="2"/>
      <c r="D32" s="24" t="s">
        <v>211</v>
      </c>
      <c r="E32" s="28">
        <v>0</v>
      </c>
      <c r="F32" s="30">
        <v>335.19999999999891</v>
      </c>
      <c r="G32" s="41" t="s">
        <v>61</v>
      </c>
      <c r="H32" s="51">
        <v>0</v>
      </c>
      <c r="I32" s="33"/>
      <c r="J32" s="33">
        <v>15798.929999999975</v>
      </c>
      <c r="L32" s="37">
        <f>B26+B31+B32</f>
        <v>129777</v>
      </c>
    </row>
    <row r="33" spans="1:10">
      <c r="A33" s="11" t="s">
        <v>31</v>
      </c>
      <c r="B33" s="12">
        <v>67327</v>
      </c>
      <c r="C33" s="2"/>
      <c r="D33" s="24" t="s">
        <v>212</v>
      </c>
      <c r="E33" s="30">
        <v>687</v>
      </c>
      <c r="F33" s="28"/>
      <c r="G33" s="41" t="s">
        <v>62</v>
      </c>
      <c r="H33" s="51">
        <v>0</v>
      </c>
      <c r="I33" s="33"/>
      <c r="J33" s="33">
        <v>6057</v>
      </c>
    </row>
    <row r="34" spans="1:10">
      <c r="A34" s="23"/>
      <c r="B34" s="7"/>
      <c r="C34" s="7"/>
      <c r="D34" s="24" t="s">
        <v>213</v>
      </c>
      <c r="E34" s="30">
        <v>35990.75</v>
      </c>
      <c r="F34" s="28"/>
      <c r="G34" s="41" t="s">
        <v>63</v>
      </c>
      <c r="H34" s="51">
        <v>9.5799999999999983</v>
      </c>
      <c r="I34" s="33"/>
      <c r="J34" s="33">
        <v>1626.2800000000025</v>
      </c>
    </row>
    <row r="35" spans="1:10">
      <c r="A35" s="23"/>
      <c r="B35" s="7"/>
      <c r="C35" s="7"/>
      <c r="D35" s="24" t="s">
        <v>214</v>
      </c>
      <c r="E35" s="28">
        <v>0</v>
      </c>
      <c r="F35" s="28">
        <v>624.6</v>
      </c>
      <c r="G35" s="41" t="s">
        <v>64</v>
      </c>
      <c r="H35" s="51">
        <v>0</v>
      </c>
      <c r="I35" s="33"/>
      <c r="J35" s="33">
        <v>8387</v>
      </c>
    </row>
    <row r="36" spans="1:10">
      <c r="A36" s="23"/>
      <c r="B36" s="7"/>
      <c r="C36" s="7"/>
      <c r="D36" s="24" t="s">
        <v>215</v>
      </c>
      <c r="E36" s="30">
        <v>0</v>
      </c>
      <c r="F36" s="28">
        <v>0</v>
      </c>
      <c r="G36" s="26" t="s">
        <v>65</v>
      </c>
      <c r="H36" s="51"/>
      <c r="I36" s="33"/>
      <c r="J36" s="33">
        <v>2042.6000000000022</v>
      </c>
    </row>
    <row r="37" spans="1:10">
      <c r="A37" s="23"/>
      <c r="B37" s="23"/>
      <c r="C37" s="23"/>
      <c r="D37" s="24" t="s">
        <v>218</v>
      </c>
      <c r="E37" s="30">
        <v>49218</v>
      </c>
      <c r="F37" s="30"/>
      <c r="G37" s="26" t="s">
        <v>66</v>
      </c>
      <c r="H37" s="51">
        <v>7.45</v>
      </c>
      <c r="I37" s="51"/>
      <c r="J37" s="33">
        <v>16106.200000000099</v>
      </c>
    </row>
    <row r="38" spans="1:10">
      <c r="A38" s="23"/>
      <c r="B38" s="23"/>
      <c r="C38" s="23"/>
      <c r="D38" s="24" t="s">
        <v>216</v>
      </c>
      <c r="E38" s="30">
        <v>720.14</v>
      </c>
      <c r="F38" s="30">
        <v>26231.8</v>
      </c>
      <c r="G38" s="26" t="s">
        <v>67</v>
      </c>
      <c r="H38" s="51">
        <v>9.4499999999999993</v>
      </c>
      <c r="I38" s="7"/>
      <c r="J38" s="7">
        <v>38609.49051499999</v>
      </c>
    </row>
    <row r="39" spans="1:10">
      <c r="A39" s="23"/>
      <c r="B39" s="23"/>
      <c r="C39" s="23"/>
      <c r="D39" s="24" t="s">
        <v>217</v>
      </c>
      <c r="E39" s="28">
        <v>0</v>
      </c>
      <c r="F39" s="30">
        <v>11.2</v>
      </c>
      <c r="G39" s="26" t="s">
        <v>68</v>
      </c>
      <c r="H39" s="51">
        <v>1.87</v>
      </c>
      <c r="I39" s="7">
        <v>3576.3999999999942</v>
      </c>
      <c r="J39" s="7">
        <v>13093.9</v>
      </c>
    </row>
    <row r="40" spans="1:10">
      <c r="A40" s="23"/>
      <c r="B40" s="23"/>
      <c r="C40" s="23"/>
      <c r="D40" s="24" t="s">
        <v>219</v>
      </c>
      <c r="E40" s="30">
        <v>35869.199999999997</v>
      </c>
      <c r="F40" s="30"/>
      <c r="G40" s="26" t="s">
        <v>69</v>
      </c>
      <c r="H40" s="51">
        <v>0</v>
      </c>
      <c r="I40" s="45"/>
      <c r="J40" s="7">
        <v>9252</v>
      </c>
    </row>
    <row r="41" spans="1:10">
      <c r="A41" s="23"/>
      <c r="B41" s="23"/>
      <c r="C41" s="23"/>
      <c r="D41" s="24" t="s">
        <v>220</v>
      </c>
      <c r="E41" s="28">
        <v>0</v>
      </c>
      <c r="F41" s="30">
        <v>14626.593999999999</v>
      </c>
      <c r="G41" s="26" t="s">
        <v>70</v>
      </c>
      <c r="H41" s="51">
        <v>0</v>
      </c>
      <c r="I41" s="7"/>
      <c r="J41" s="7">
        <v>10970.200000000023</v>
      </c>
    </row>
    <row r="42" spans="1:10">
      <c r="A42" s="23"/>
      <c r="B42" s="23"/>
      <c r="C42" s="23"/>
      <c r="D42" s="24" t="s">
        <v>246</v>
      </c>
      <c r="E42" s="30">
        <v>28968.47</v>
      </c>
      <c r="F42" s="28"/>
      <c r="G42" s="26" t="s">
        <v>71</v>
      </c>
      <c r="H42" s="51">
        <v>3.54</v>
      </c>
      <c r="I42" s="7"/>
      <c r="J42" s="7">
        <v>43095.199999999997</v>
      </c>
    </row>
    <row r="43" spans="1:10">
      <c r="A43" s="23"/>
      <c r="B43" s="23"/>
      <c r="C43" s="23"/>
      <c r="D43" s="24" t="s">
        <v>247</v>
      </c>
      <c r="E43" s="28">
        <v>0</v>
      </c>
      <c r="F43" s="30">
        <v>38</v>
      </c>
      <c r="G43" s="26" t="s">
        <v>72</v>
      </c>
      <c r="H43" s="51">
        <v>0</v>
      </c>
      <c r="I43" s="7"/>
      <c r="J43" s="7">
        <v>8078</v>
      </c>
    </row>
    <row r="44" spans="1:10">
      <c r="A44" s="23"/>
      <c r="B44" s="23"/>
      <c r="C44" s="23"/>
      <c r="D44" s="24" t="s">
        <v>248</v>
      </c>
      <c r="E44" s="29">
        <v>25759.7</v>
      </c>
      <c r="F44" s="28"/>
      <c r="G44" s="26" t="s">
        <v>73</v>
      </c>
      <c r="H44" s="51">
        <v>8.86</v>
      </c>
      <c r="I44" s="7"/>
      <c r="J44" s="7">
        <v>11250.857500000018</v>
      </c>
    </row>
    <row r="45" spans="1:10">
      <c r="A45" s="23"/>
      <c r="B45" s="23"/>
      <c r="C45" s="23"/>
      <c r="D45" s="24" t="s">
        <v>221</v>
      </c>
      <c r="E45" s="29">
        <v>52190.06</v>
      </c>
      <c r="F45" s="29"/>
      <c r="G45" s="26" t="s">
        <v>74</v>
      </c>
      <c r="H45" s="51">
        <v>0</v>
      </c>
      <c r="I45" s="7"/>
      <c r="J45" s="7">
        <v>18027.477499999997</v>
      </c>
    </row>
    <row r="46" spans="1:10">
      <c r="A46" s="23"/>
      <c r="B46" s="23"/>
      <c r="C46" s="23"/>
      <c r="D46" s="24" t="s">
        <v>222</v>
      </c>
      <c r="E46" s="28">
        <v>0</v>
      </c>
      <c r="F46" s="29">
        <v>3876.48</v>
      </c>
      <c r="G46" s="26" t="s">
        <v>75</v>
      </c>
      <c r="H46" s="51">
        <v>0</v>
      </c>
      <c r="I46" s="7"/>
      <c r="J46" s="33">
        <v>7541.2000000000098</v>
      </c>
    </row>
    <row r="47" spans="1:10">
      <c r="A47" s="23"/>
      <c r="B47" s="23"/>
      <c r="C47" s="23"/>
      <c r="D47" s="24" t="s">
        <v>223</v>
      </c>
      <c r="E47" s="30">
        <v>56063.81</v>
      </c>
      <c r="F47" s="29"/>
      <c r="G47" s="26" t="s">
        <v>76</v>
      </c>
      <c r="H47" s="51">
        <v>0</v>
      </c>
      <c r="I47" s="7"/>
      <c r="J47" s="7">
        <v>9193.8000000000029</v>
      </c>
    </row>
    <row r="48" spans="1:10">
      <c r="A48" s="23"/>
      <c r="B48" s="23"/>
      <c r="C48" s="23"/>
      <c r="D48" s="24" t="s">
        <v>224</v>
      </c>
      <c r="E48" s="28">
        <v>0</v>
      </c>
      <c r="F48" s="29">
        <v>3584.13</v>
      </c>
      <c r="G48" s="26" t="s">
        <v>77</v>
      </c>
      <c r="H48" s="51">
        <v>10.26100000000001</v>
      </c>
      <c r="I48" s="7"/>
      <c r="J48" s="7">
        <v>19590.399999999965</v>
      </c>
    </row>
    <row r="49" spans="1:12">
      <c r="A49" s="23"/>
      <c r="B49" s="23"/>
      <c r="C49" s="23"/>
      <c r="D49" s="24" t="s">
        <v>225</v>
      </c>
      <c r="E49" s="30">
        <v>8</v>
      </c>
      <c r="F49" s="29">
        <v>12390</v>
      </c>
      <c r="G49" s="26" t="s">
        <v>78</v>
      </c>
      <c r="H49" s="51">
        <v>7.1468880000000077</v>
      </c>
      <c r="I49" s="7"/>
      <c r="J49" s="39">
        <v>0</v>
      </c>
    </row>
    <row r="50" spans="1:12">
      <c r="A50" s="23"/>
      <c r="B50" s="23"/>
      <c r="C50" s="23"/>
      <c r="D50" s="24" t="s">
        <v>226</v>
      </c>
      <c r="E50" s="28">
        <v>0</v>
      </c>
      <c r="F50" s="28">
        <v>25262.5</v>
      </c>
      <c r="G50" s="26" t="s">
        <v>79</v>
      </c>
      <c r="H50" s="51">
        <v>15.43</v>
      </c>
      <c r="I50" s="7"/>
      <c r="J50" s="7">
        <v>15539</v>
      </c>
    </row>
    <row r="51" spans="1:12">
      <c r="A51" s="23"/>
      <c r="B51" s="23"/>
      <c r="C51" s="23"/>
      <c r="D51" s="24" t="s">
        <v>227</v>
      </c>
      <c r="E51" s="29">
        <v>17806</v>
      </c>
      <c r="F51" s="29"/>
      <c r="G51" s="26" t="s">
        <v>80</v>
      </c>
      <c r="H51" s="51">
        <v>0</v>
      </c>
      <c r="I51" s="7"/>
      <c r="J51" s="7">
        <v>20934</v>
      </c>
      <c r="L51" s="42"/>
    </row>
    <row r="52" spans="1:12">
      <c r="A52" s="23"/>
      <c r="B52" s="23"/>
      <c r="C52" s="23"/>
      <c r="D52" s="24" t="s">
        <v>228</v>
      </c>
      <c r="E52" s="28">
        <v>0</v>
      </c>
      <c r="F52" s="29">
        <v>1547</v>
      </c>
      <c r="G52" s="26" t="s">
        <v>81</v>
      </c>
      <c r="H52" s="51">
        <v>0</v>
      </c>
      <c r="I52" s="34"/>
      <c r="J52" s="34">
        <v>16108.099999999989</v>
      </c>
    </row>
    <row r="53" spans="1:12">
      <c r="A53" s="23"/>
      <c r="B53" s="23"/>
      <c r="C53" s="23"/>
      <c r="D53" s="24" t="s">
        <v>229</v>
      </c>
      <c r="E53" s="29">
        <v>93390.399999999994</v>
      </c>
      <c r="F53" s="28"/>
      <c r="G53" s="26" t="s">
        <v>82</v>
      </c>
      <c r="H53" s="51">
        <v>0</v>
      </c>
      <c r="I53" s="7"/>
      <c r="J53" s="7">
        <v>38658.199999999997</v>
      </c>
    </row>
    <row r="54" spans="1:12">
      <c r="A54" s="23"/>
      <c r="B54" s="23"/>
      <c r="C54" s="23"/>
      <c r="D54" s="24" t="s">
        <v>249</v>
      </c>
      <c r="E54" s="29">
        <v>1680.5</v>
      </c>
      <c r="F54" s="30">
        <v>29</v>
      </c>
      <c r="G54" s="26" t="s">
        <v>83</v>
      </c>
      <c r="H54" s="51">
        <v>5.13</v>
      </c>
      <c r="I54" s="34">
        <v>2014.066666666668</v>
      </c>
      <c r="J54" s="34">
        <v>34167.033333333347</v>
      </c>
    </row>
    <row r="55" spans="1:12">
      <c r="A55" s="23"/>
      <c r="B55" s="23"/>
      <c r="C55" s="23"/>
      <c r="D55" s="24" t="s">
        <v>230</v>
      </c>
      <c r="E55" s="31">
        <v>12636</v>
      </c>
      <c r="F55" s="28"/>
      <c r="G55" s="26" t="s">
        <v>84</v>
      </c>
      <c r="H55" s="51">
        <v>0</v>
      </c>
      <c r="I55" s="33"/>
      <c r="J55" s="33">
        <v>6024</v>
      </c>
    </row>
    <row r="56" spans="1:12">
      <c r="A56" s="23"/>
      <c r="B56" s="23"/>
      <c r="C56" s="23"/>
      <c r="D56" s="24" t="s">
        <v>250</v>
      </c>
      <c r="E56" s="31">
        <v>67780</v>
      </c>
      <c r="F56" s="28"/>
      <c r="G56" s="26" t="s">
        <v>85</v>
      </c>
      <c r="H56" s="51">
        <v>0</v>
      </c>
      <c r="I56" s="34"/>
      <c r="J56" s="34">
        <v>14548</v>
      </c>
    </row>
    <row r="57" spans="1:12">
      <c r="A57" s="23"/>
      <c r="B57" s="23"/>
      <c r="C57" s="23"/>
      <c r="D57" s="24" t="s">
        <v>251</v>
      </c>
      <c r="E57" s="29">
        <v>47254</v>
      </c>
      <c r="F57" s="28"/>
      <c r="G57" s="26" t="s">
        <v>86</v>
      </c>
      <c r="H57" s="51">
        <v>7.58</v>
      </c>
      <c r="I57" s="7"/>
      <c r="J57" s="7">
        <v>19094</v>
      </c>
    </row>
    <row r="58" spans="1:12">
      <c r="A58" s="23"/>
      <c r="B58" s="23"/>
      <c r="C58" s="23"/>
      <c r="D58" s="24" t="s">
        <v>24</v>
      </c>
      <c r="E58" s="28">
        <v>0</v>
      </c>
      <c r="F58" s="28"/>
      <c r="G58" s="41" t="s">
        <v>87</v>
      </c>
      <c r="H58" s="51">
        <v>0</v>
      </c>
      <c r="I58" s="33"/>
      <c r="J58" s="33">
        <v>38494.899999999972</v>
      </c>
    </row>
    <row r="59" spans="1:12">
      <c r="A59" s="23"/>
      <c r="B59" s="23"/>
      <c r="C59" s="23"/>
      <c r="D59" s="24" t="s">
        <v>231</v>
      </c>
      <c r="E59" s="28">
        <v>0</v>
      </c>
      <c r="F59" s="29">
        <v>702</v>
      </c>
      <c r="G59" s="41" t="s">
        <v>88</v>
      </c>
      <c r="H59" s="51">
        <v>0</v>
      </c>
      <c r="I59" s="33"/>
      <c r="J59" s="33">
        <v>19284.3</v>
      </c>
    </row>
    <row r="60" spans="1:12">
      <c r="A60" s="23"/>
      <c r="B60" s="23"/>
      <c r="C60" s="23"/>
      <c r="D60" s="24" t="s">
        <v>234</v>
      </c>
      <c r="E60" s="28">
        <v>0</v>
      </c>
      <c r="F60" s="28">
        <v>827.89349999999467</v>
      </c>
      <c r="G60" s="41" t="s">
        <v>89</v>
      </c>
      <c r="H60" s="51">
        <v>0</v>
      </c>
      <c r="I60" s="33"/>
      <c r="J60" s="33">
        <v>21584.760999999995</v>
      </c>
    </row>
    <row r="61" spans="1:12">
      <c r="A61" s="23"/>
      <c r="B61" s="23"/>
      <c r="C61" s="23"/>
      <c r="D61" s="24" t="s">
        <v>233</v>
      </c>
      <c r="E61" s="28">
        <v>0</v>
      </c>
      <c r="F61" s="28">
        <v>2568</v>
      </c>
      <c r="G61" s="41" t="s">
        <v>90</v>
      </c>
      <c r="H61" s="51">
        <v>0</v>
      </c>
      <c r="I61" s="33">
        <v>3273.3599999999956</v>
      </c>
      <c r="J61" s="33">
        <v>28164</v>
      </c>
    </row>
    <row r="62" spans="1:12">
      <c r="A62" s="23"/>
      <c r="B62" s="23"/>
      <c r="C62" s="23"/>
      <c r="D62" s="24" t="s">
        <v>232</v>
      </c>
      <c r="E62" s="28">
        <v>0</v>
      </c>
      <c r="F62" s="29">
        <v>0</v>
      </c>
      <c r="G62" s="41" t="s">
        <v>91</v>
      </c>
      <c r="H62" s="51">
        <v>0</v>
      </c>
      <c r="I62" s="49"/>
      <c r="J62" s="49">
        <v>0</v>
      </c>
    </row>
    <row r="63" spans="1:12">
      <c r="A63" s="23"/>
      <c r="B63" s="23"/>
      <c r="C63" s="23"/>
      <c r="D63" s="24" t="s">
        <v>235</v>
      </c>
      <c r="E63" s="28">
        <v>0</v>
      </c>
      <c r="F63" s="29">
        <v>868</v>
      </c>
      <c r="G63" s="41" t="s">
        <v>92</v>
      </c>
      <c r="H63" s="51">
        <v>0</v>
      </c>
      <c r="I63" s="49"/>
      <c r="J63" s="49">
        <v>13241.199999999983</v>
      </c>
    </row>
    <row r="64" spans="1:12">
      <c r="A64" s="23"/>
      <c r="B64" s="23"/>
      <c r="C64" s="23"/>
      <c r="D64" s="24" t="s">
        <v>237</v>
      </c>
      <c r="E64" s="28">
        <v>0</v>
      </c>
      <c r="F64" s="29">
        <v>2487</v>
      </c>
      <c r="G64" s="41" t="s">
        <v>93</v>
      </c>
      <c r="H64" s="51">
        <v>1.54</v>
      </c>
      <c r="I64" s="49"/>
      <c r="J64" s="49">
        <v>24021.89999999998</v>
      </c>
    </row>
    <row r="65" spans="1:11">
      <c r="A65" s="23"/>
      <c r="B65" s="23"/>
      <c r="C65" s="23"/>
      <c r="D65" s="24" t="s">
        <v>236</v>
      </c>
      <c r="E65" s="29">
        <v>2972.1499999999996</v>
      </c>
      <c r="F65" s="29">
        <v>60.879999999999995</v>
      </c>
      <c r="G65" s="41" t="s">
        <v>94</v>
      </c>
      <c r="H65" s="51">
        <v>0</v>
      </c>
      <c r="I65" s="49"/>
      <c r="J65" s="49">
        <v>7800</v>
      </c>
    </row>
    <row r="66" spans="1:11">
      <c r="A66" s="23"/>
      <c r="B66" s="23"/>
      <c r="C66" s="23"/>
      <c r="D66" s="24" t="s">
        <v>252</v>
      </c>
      <c r="E66" s="29">
        <v>51934.8</v>
      </c>
      <c r="F66" s="29"/>
      <c r="G66" s="41" t="s">
        <v>95</v>
      </c>
      <c r="H66" s="51">
        <v>0</v>
      </c>
      <c r="I66" s="49"/>
      <c r="J66" s="49">
        <v>31147.837500000001</v>
      </c>
    </row>
    <row r="67" spans="1:11">
      <c r="A67" s="23"/>
      <c r="B67" s="23"/>
      <c r="C67" s="23"/>
      <c r="D67" s="24" t="s">
        <v>261</v>
      </c>
      <c r="E67" s="29">
        <v>3670.39</v>
      </c>
      <c r="F67" s="29">
        <v>615.91680000000019</v>
      </c>
      <c r="G67" s="41" t="s">
        <v>96</v>
      </c>
      <c r="H67" s="51">
        <v>0</v>
      </c>
      <c r="I67" s="54"/>
      <c r="J67" s="53">
        <v>0</v>
      </c>
    </row>
    <row r="68" spans="1:11">
      <c r="A68" s="23"/>
      <c r="B68" s="23"/>
      <c r="C68" s="23"/>
      <c r="D68" s="24" t="s">
        <v>253</v>
      </c>
      <c r="E68" s="29">
        <v>31417</v>
      </c>
      <c r="F68" s="30"/>
      <c r="G68" s="41" t="s">
        <v>97</v>
      </c>
      <c r="H68" s="51">
        <v>0</v>
      </c>
      <c r="I68" s="47"/>
      <c r="J68" s="47">
        <v>25056.799999999974</v>
      </c>
    </row>
    <row r="69" spans="1:11">
      <c r="A69" s="23"/>
      <c r="B69" s="23"/>
      <c r="C69" s="23"/>
      <c r="D69" s="24" t="s">
        <v>262</v>
      </c>
      <c r="E69" s="29"/>
      <c r="F69" s="30">
        <v>11618</v>
      </c>
      <c r="G69" s="26" t="s">
        <v>98</v>
      </c>
      <c r="H69" s="51">
        <v>0</v>
      </c>
      <c r="I69" s="33"/>
      <c r="J69" s="33">
        <v>33160</v>
      </c>
    </row>
    <row r="70" spans="1:11">
      <c r="A70" s="23"/>
      <c r="B70" s="23"/>
      <c r="C70" s="23"/>
      <c r="D70" s="24" t="s">
        <v>238</v>
      </c>
      <c r="E70" s="29">
        <v>46514</v>
      </c>
      <c r="F70" s="29">
        <v>29</v>
      </c>
      <c r="G70" s="41" t="s">
        <v>99</v>
      </c>
      <c r="H70" s="51">
        <v>1.21</v>
      </c>
      <c r="I70" s="33"/>
      <c r="J70" s="33">
        <v>7229</v>
      </c>
    </row>
    <row r="71" spans="1:11">
      <c r="A71" s="23"/>
      <c r="B71" s="23"/>
      <c r="C71" s="23"/>
      <c r="D71" s="24" t="s">
        <v>239</v>
      </c>
      <c r="E71" s="29">
        <v>0</v>
      </c>
      <c r="F71" s="29">
        <v>0</v>
      </c>
      <c r="G71" s="41" t="s">
        <v>100</v>
      </c>
      <c r="H71" s="32">
        <v>11</v>
      </c>
      <c r="I71" s="32"/>
      <c r="J71" s="33">
        <v>14030.5</v>
      </c>
    </row>
    <row r="72" spans="1:11">
      <c r="A72" s="23"/>
      <c r="B72" s="23"/>
      <c r="C72" s="23"/>
      <c r="D72" s="24" t="s">
        <v>240</v>
      </c>
      <c r="E72" s="29">
        <v>12435.442000000003</v>
      </c>
      <c r="F72" s="29">
        <v>424.12900000000104</v>
      </c>
      <c r="G72" s="26" t="s">
        <v>101</v>
      </c>
      <c r="H72" s="48"/>
      <c r="I72" s="48"/>
      <c r="J72" s="46"/>
    </row>
    <row r="73" spans="1:11">
      <c r="A73" s="23"/>
      <c r="B73" s="23"/>
      <c r="C73" s="23"/>
      <c r="D73" s="24" t="s">
        <v>241</v>
      </c>
      <c r="E73" s="29">
        <v>47355.699999999983</v>
      </c>
      <c r="F73" s="29">
        <v>0</v>
      </c>
      <c r="G73" s="41" t="s">
        <v>102</v>
      </c>
      <c r="H73" s="32">
        <v>0</v>
      </c>
      <c r="I73" s="32"/>
      <c r="J73" s="33">
        <v>18799.200000000026</v>
      </c>
    </row>
    <row r="74" spans="1:11">
      <c r="A74" s="23"/>
      <c r="B74" s="23"/>
      <c r="C74" s="23"/>
      <c r="D74" s="24" t="s">
        <v>242</v>
      </c>
      <c r="E74" s="28">
        <v>0</v>
      </c>
      <c r="F74" s="29">
        <v>1901.2567499999932</v>
      </c>
      <c r="G74" s="41" t="s">
        <v>103</v>
      </c>
      <c r="H74" s="48"/>
      <c r="I74" s="48"/>
      <c r="J74" s="46"/>
    </row>
    <row r="75" spans="1:11">
      <c r="A75" s="23"/>
      <c r="B75" s="23"/>
      <c r="C75" s="23"/>
      <c r="D75" s="24" t="s">
        <v>154</v>
      </c>
      <c r="E75" s="28">
        <v>0</v>
      </c>
      <c r="F75" s="29">
        <v>2212.8000000000002</v>
      </c>
      <c r="G75" s="41" t="s">
        <v>104</v>
      </c>
      <c r="H75" s="32">
        <v>2.625</v>
      </c>
      <c r="I75" s="32"/>
      <c r="J75" s="33">
        <v>38972.799999999967</v>
      </c>
      <c r="K75" t="s">
        <v>245</v>
      </c>
    </row>
    <row r="76" spans="1:11">
      <c r="A76" s="23"/>
      <c r="B76" s="23"/>
      <c r="C76" s="23"/>
      <c r="D76" s="24" t="s">
        <v>257</v>
      </c>
      <c r="E76" s="28">
        <v>0</v>
      </c>
      <c r="F76" s="29">
        <v>311.60000000000002</v>
      </c>
      <c r="G76" s="41" t="s">
        <v>105</v>
      </c>
      <c r="H76" s="32">
        <v>7.21</v>
      </c>
      <c r="I76" s="32"/>
      <c r="J76" s="33">
        <v>327.2999999999999</v>
      </c>
    </row>
    <row r="77" spans="1:11">
      <c r="A77" s="23"/>
      <c r="B77" s="23"/>
      <c r="C77" s="23"/>
      <c r="D77" s="24" t="s">
        <v>256</v>
      </c>
      <c r="E77" s="28">
        <v>0</v>
      </c>
      <c r="F77" s="29">
        <v>37.900000000000546</v>
      </c>
      <c r="G77" s="41" t="s">
        <v>106</v>
      </c>
      <c r="H77" s="32">
        <v>2.46</v>
      </c>
      <c r="I77" s="32"/>
      <c r="J77" s="33">
        <v>6717</v>
      </c>
    </row>
    <row r="78" spans="1:11">
      <c r="A78" s="23"/>
      <c r="B78" s="23"/>
      <c r="C78" s="23"/>
      <c r="D78" s="24" t="s">
        <v>254</v>
      </c>
      <c r="E78" s="29">
        <v>40277</v>
      </c>
      <c r="F78" s="29">
        <v>0</v>
      </c>
      <c r="G78" s="41" t="s">
        <v>107</v>
      </c>
      <c r="H78" s="32">
        <v>0</v>
      </c>
      <c r="I78" s="32"/>
      <c r="J78" s="7">
        <v>10083</v>
      </c>
    </row>
    <row r="79" spans="1:11">
      <c r="A79" s="23"/>
      <c r="B79" s="23"/>
      <c r="C79" s="23"/>
      <c r="D79" s="24" t="s">
        <v>255</v>
      </c>
      <c r="E79" s="29">
        <v>0</v>
      </c>
      <c r="F79" s="29">
        <v>1337.8499999999995</v>
      </c>
      <c r="G79" s="41" t="s">
        <v>108</v>
      </c>
      <c r="H79" s="32">
        <v>0</v>
      </c>
      <c r="I79" s="32"/>
      <c r="J79" s="33">
        <v>2162</v>
      </c>
    </row>
    <row r="80" spans="1:11">
      <c r="A80" s="23"/>
      <c r="B80" s="23"/>
      <c r="C80" s="23"/>
      <c r="D80" s="24" t="s">
        <v>258</v>
      </c>
      <c r="E80" s="29">
        <v>0</v>
      </c>
      <c r="F80" s="7">
        <v>479.54999999999973</v>
      </c>
      <c r="G80" s="41" t="s">
        <v>109</v>
      </c>
      <c r="H80" s="32">
        <v>0</v>
      </c>
      <c r="I80" s="32"/>
      <c r="J80" s="33">
        <v>18237.400000000009</v>
      </c>
    </row>
    <row r="81" spans="1:10">
      <c r="A81" s="23"/>
      <c r="B81" s="23"/>
      <c r="C81" s="23"/>
      <c r="D81" s="24" t="s">
        <v>167</v>
      </c>
      <c r="E81" s="29">
        <v>0</v>
      </c>
      <c r="F81" s="7">
        <v>53130</v>
      </c>
      <c r="G81" s="41" t="s">
        <v>110</v>
      </c>
      <c r="H81" s="32">
        <v>4.8319999999999999</v>
      </c>
      <c r="I81" s="32"/>
      <c r="J81" s="33">
        <v>1263</v>
      </c>
    </row>
    <row r="82" spans="1:10">
      <c r="A82" s="23"/>
      <c r="B82" s="23"/>
      <c r="C82" s="23"/>
      <c r="D82" s="44">
        <f>SUM(D4:D81)</f>
        <v>0</v>
      </c>
      <c r="E82" s="62">
        <f>SUM(E3:E81)</f>
        <v>938184.12300000002</v>
      </c>
      <c r="F82" s="62">
        <f>SUM(F3:F81)</f>
        <v>269295.45996666676</v>
      </c>
      <c r="G82" s="41" t="s">
        <v>259</v>
      </c>
      <c r="H82" s="51">
        <v>7.88</v>
      </c>
      <c r="I82" s="33"/>
      <c r="J82" s="33">
        <v>6549.6</v>
      </c>
    </row>
    <row r="83" spans="1:10">
      <c r="A83" s="23"/>
      <c r="B83" s="23"/>
      <c r="C83" s="23"/>
      <c r="G83" s="41" t="s">
        <v>111</v>
      </c>
      <c r="H83" s="51"/>
      <c r="I83" s="33"/>
      <c r="J83" s="33">
        <v>13008</v>
      </c>
    </row>
    <row r="84" spans="1:10">
      <c r="A84" s="23"/>
      <c r="B84" s="23"/>
      <c r="C84" s="23"/>
      <c r="G84" s="41" t="s">
        <v>112</v>
      </c>
      <c r="H84" s="51"/>
      <c r="I84" s="33"/>
      <c r="J84" s="33">
        <v>21199</v>
      </c>
    </row>
    <row r="85" spans="1:10">
      <c r="A85" s="23"/>
      <c r="B85" s="23"/>
      <c r="C85" s="23"/>
      <c r="G85" s="41" t="s">
        <v>113</v>
      </c>
      <c r="H85" s="51">
        <v>1.1399999999999999</v>
      </c>
      <c r="I85" s="33"/>
      <c r="J85" s="33">
        <v>8048.2249999999894</v>
      </c>
    </row>
    <row r="86" spans="1:10">
      <c r="A86" s="23"/>
      <c r="B86" s="23"/>
      <c r="C86" s="23"/>
      <c r="G86" s="41" t="s">
        <v>114</v>
      </c>
      <c r="H86" s="51"/>
      <c r="I86" s="33"/>
      <c r="J86" s="59">
        <v>38115</v>
      </c>
    </row>
    <row r="87" spans="1:10">
      <c r="A87" s="23"/>
      <c r="B87" s="23"/>
      <c r="C87" s="23"/>
      <c r="G87" s="26" t="s">
        <v>115</v>
      </c>
      <c r="H87" s="51"/>
      <c r="I87" s="7"/>
      <c r="J87" s="33">
        <v>32313.399999999972</v>
      </c>
    </row>
    <row r="88" spans="1:10">
      <c r="A88" s="23"/>
      <c r="B88" s="23"/>
      <c r="C88" s="23"/>
      <c r="G88" s="26" t="s">
        <v>116</v>
      </c>
      <c r="H88" s="51"/>
      <c r="I88" s="33"/>
      <c r="J88" s="33">
        <v>10765.5</v>
      </c>
    </row>
    <row r="89" spans="1:10">
      <c r="A89" s="23"/>
      <c r="B89" s="23"/>
      <c r="C89" s="23"/>
      <c r="G89" s="26" t="s">
        <v>117</v>
      </c>
      <c r="H89" s="51">
        <v>7.78</v>
      </c>
      <c r="I89" s="33"/>
      <c r="J89" s="33">
        <v>15770.8</v>
      </c>
    </row>
    <row r="90" spans="1:10">
      <c r="A90" s="23"/>
      <c r="B90" s="23"/>
      <c r="C90" s="23"/>
      <c r="G90" s="41" t="s">
        <v>118</v>
      </c>
      <c r="H90" s="32">
        <v>9.27</v>
      </c>
      <c r="I90" s="33"/>
      <c r="J90" s="33">
        <v>23006.18</v>
      </c>
    </row>
    <row r="91" spans="1:10">
      <c r="A91" s="23"/>
      <c r="B91" s="23"/>
      <c r="C91" s="23"/>
      <c r="G91" s="41" t="s">
        <v>119</v>
      </c>
      <c r="H91" s="32">
        <v>23.07</v>
      </c>
      <c r="I91" s="33"/>
      <c r="J91" s="33">
        <v>9369.152</v>
      </c>
    </row>
    <row r="92" spans="1:10">
      <c r="A92" s="23"/>
      <c r="B92" s="23"/>
      <c r="C92" s="23"/>
      <c r="G92" s="41" t="s">
        <v>120</v>
      </c>
      <c r="H92" s="51"/>
      <c r="I92" s="33"/>
      <c r="J92" s="33">
        <v>2046.5</v>
      </c>
    </row>
    <row r="93" spans="1:10">
      <c r="A93" s="23"/>
      <c r="B93" s="23"/>
      <c r="C93" s="23"/>
      <c r="G93" s="41" t="s">
        <v>121</v>
      </c>
      <c r="H93" s="51"/>
      <c r="I93" s="33"/>
      <c r="J93" s="33">
        <v>8212</v>
      </c>
    </row>
    <row r="94" spans="1:10">
      <c r="A94" s="23"/>
      <c r="B94" s="23"/>
      <c r="C94" s="23"/>
      <c r="G94" s="41" t="s">
        <v>122</v>
      </c>
      <c r="H94" s="32">
        <v>17.739999999999998</v>
      </c>
      <c r="I94" s="33"/>
      <c r="J94" s="33">
        <v>9380</v>
      </c>
    </row>
    <row r="95" spans="1:10">
      <c r="A95" s="23"/>
      <c r="B95" s="23"/>
      <c r="C95" s="23"/>
      <c r="G95" s="26" t="s">
        <v>123</v>
      </c>
      <c r="H95" s="51">
        <v>11.04</v>
      </c>
      <c r="I95" s="33"/>
      <c r="J95" s="33">
        <v>0</v>
      </c>
    </row>
    <row r="96" spans="1:10">
      <c r="A96" s="23"/>
      <c r="B96" s="23"/>
      <c r="C96" s="23"/>
      <c r="G96" s="41" t="s">
        <v>124</v>
      </c>
      <c r="H96" s="51"/>
      <c r="I96" s="33"/>
      <c r="J96" s="33">
        <v>39678.027999999991</v>
      </c>
    </row>
    <row r="97" spans="1:10">
      <c r="A97" s="23"/>
      <c r="B97" s="23"/>
      <c r="C97" s="23"/>
      <c r="G97" s="41" t="s">
        <v>125</v>
      </c>
      <c r="H97" s="32">
        <v>9.1999999999999993</v>
      </c>
      <c r="I97" s="33"/>
      <c r="J97" s="33">
        <v>23327.49600000001</v>
      </c>
    </row>
    <row r="98" spans="1:10">
      <c r="A98" s="23"/>
      <c r="B98" s="23"/>
      <c r="C98" s="23"/>
      <c r="G98" s="41" t="s">
        <v>126</v>
      </c>
      <c r="H98" s="32">
        <v>0.87</v>
      </c>
      <c r="I98" s="33"/>
      <c r="J98" s="33">
        <v>21081.769999999975</v>
      </c>
    </row>
    <row r="99" spans="1:10">
      <c r="A99" s="23"/>
      <c r="B99" s="23"/>
      <c r="C99" s="23"/>
      <c r="G99" s="41" t="s">
        <v>127</v>
      </c>
      <c r="H99" s="51"/>
      <c r="I99" s="33"/>
      <c r="J99" s="33">
        <v>3350</v>
      </c>
    </row>
    <row r="100" spans="1:10">
      <c r="A100" s="23"/>
      <c r="B100" s="23"/>
      <c r="C100" s="23"/>
      <c r="G100" s="41" t="s">
        <v>128</v>
      </c>
      <c r="H100" s="51"/>
      <c r="I100" s="33"/>
      <c r="J100" s="33">
        <v>36615.299999999988</v>
      </c>
    </row>
    <row r="101" spans="1:10">
      <c r="A101" s="23"/>
      <c r="B101" s="23"/>
      <c r="C101" s="23"/>
      <c r="G101" s="41" t="s">
        <v>260</v>
      </c>
      <c r="H101" s="51">
        <v>3.81</v>
      </c>
      <c r="I101" s="33"/>
      <c r="J101" s="33">
        <v>3238</v>
      </c>
    </row>
    <row r="102" spans="1:10">
      <c r="A102" s="23"/>
      <c r="B102" s="23"/>
      <c r="C102" s="23"/>
      <c r="G102" s="26" t="s">
        <v>129</v>
      </c>
      <c r="H102" s="27"/>
      <c r="I102" s="7"/>
      <c r="J102" s="27">
        <v>0</v>
      </c>
    </row>
    <row r="103" spans="1:10">
      <c r="A103" s="23"/>
      <c r="B103" s="23"/>
      <c r="C103" s="23"/>
      <c r="G103" s="41" t="s">
        <v>130</v>
      </c>
      <c r="H103" s="51"/>
      <c r="I103" s="33"/>
      <c r="J103" s="33">
        <v>15243.341999999997</v>
      </c>
    </row>
    <row r="104" spans="1:10">
      <c r="A104" s="23"/>
      <c r="B104" s="23"/>
      <c r="C104" s="23"/>
      <c r="G104" s="41" t="s">
        <v>131</v>
      </c>
      <c r="H104" s="51"/>
      <c r="I104" s="33"/>
      <c r="J104" s="33">
        <v>7050</v>
      </c>
    </row>
    <row r="105" spans="1:10">
      <c r="A105" s="23"/>
      <c r="B105" s="23"/>
      <c r="C105" s="23"/>
      <c r="G105" s="26" t="s">
        <v>132</v>
      </c>
      <c r="H105" s="51">
        <v>10.07</v>
      </c>
      <c r="I105" s="33"/>
      <c r="J105" s="33">
        <v>0</v>
      </c>
    </row>
    <row r="106" spans="1:10">
      <c r="A106" s="23"/>
      <c r="B106" s="23"/>
      <c r="C106" s="23"/>
      <c r="G106" s="41" t="s">
        <v>133</v>
      </c>
      <c r="H106" s="32">
        <v>0</v>
      </c>
      <c r="I106" s="33"/>
      <c r="J106" s="33">
        <v>13610.600000000002</v>
      </c>
    </row>
    <row r="107" spans="1:10">
      <c r="A107" s="23"/>
      <c r="B107" s="23"/>
      <c r="C107" s="23"/>
      <c r="G107" s="41" t="s">
        <v>134</v>
      </c>
      <c r="H107" s="32">
        <v>0</v>
      </c>
      <c r="I107" s="33"/>
      <c r="J107" s="33">
        <v>22857</v>
      </c>
    </row>
    <row r="108" spans="1:10">
      <c r="A108" s="23"/>
      <c r="B108" s="23"/>
      <c r="C108" s="23"/>
      <c r="G108" s="41" t="s">
        <v>135</v>
      </c>
      <c r="H108" s="32">
        <v>5.9210000000000065</v>
      </c>
      <c r="I108" s="33"/>
      <c r="J108" s="33">
        <v>9551.4719999999998</v>
      </c>
    </row>
    <row r="109" spans="1:10">
      <c r="A109" s="23"/>
      <c r="B109" s="23"/>
      <c r="C109" s="23"/>
      <c r="G109" s="41" t="s">
        <v>136</v>
      </c>
      <c r="H109" s="32">
        <v>0</v>
      </c>
      <c r="I109" s="33"/>
      <c r="J109" s="33">
        <v>10633.448000000022</v>
      </c>
    </row>
    <row r="110" spans="1:10">
      <c r="A110" s="23"/>
      <c r="B110" s="23"/>
      <c r="C110" s="23"/>
      <c r="G110" s="41" t="s">
        <v>137</v>
      </c>
      <c r="H110" s="32">
        <v>0</v>
      </c>
      <c r="I110" s="33"/>
      <c r="J110" s="33">
        <v>17112.994999999999</v>
      </c>
    </row>
    <row r="111" spans="1:10">
      <c r="A111" s="23"/>
      <c r="B111" s="23"/>
      <c r="C111" s="23"/>
      <c r="G111" s="41" t="s">
        <v>138</v>
      </c>
      <c r="H111" s="32">
        <v>0</v>
      </c>
      <c r="I111" s="33"/>
      <c r="J111" s="33">
        <v>9773.7900000000009</v>
      </c>
    </row>
    <row r="112" spans="1:10">
      <c r="A112" s="23"/>
      <c r="B112" s="23"/>
      <c r="C112" s="23"/>
      <c r="G112" s="41" t="s">
        <v>139</v>
      </c>
      <c r="H112" s="32">
        <v>3.3420000000000001</v>
      </c>
      <c r="I112" s="33"/>
      <c r="J112" s="33">
        <v>7696.4210000000003</v>
      </c>
    </row>
    <row r="113" spans="1:10">
      <c r="A113" s="23"/>
      <c r="B113" s="23"/>
      <c r="C113" s="23"/>
      <c r="G113" s="41" t="s">
        <v>140</v>
      </c>
      <c r="H113" s="32">
        <v>1.415</v>
      </c>
      <c r="I113" s="33"/>
      <c r="J113" s="33">
        <v>11374.900000000009</v>
      </c>
    </row>
    <row r="114" spans="1:10">
      <c r="A114" s="23"/>
      <c r="B114" s="23"/>
      <c r="C114" s="23"/>
      <c r="G114" s="41" t="s">
        <v>141</v>
      </c>
      <c r="H114" s="32">
        <v>0</v>
      </c>
      <c r="I114" s="33"/>
      <c r="J114" s="33">
        <v>2322.6999999999994</v>
      </c>
    </row>
    <row r="115" spans="1:10">
      <c r="A115" s="23"/>
      <c r="B115" s="23"/>
      <c r="C115" s="23"/>
      <c r="G115" s="26" t="s">
        <v>142</v>
      </c>
      <c r="H115" s="51">
        <v>2.12</v>
      </c>
      <c r="I115" s="33"/>
      <c r="J115" s="33">
        <v>665</v>
      </c>
    </row>
    <row r="116" spans="1:10">
      <c r="A116" s="23"/>
      <c r="B116" s="23"/>
      <c r="C116" s="23"/>
      <c r="G116" s="41" t="s">
        <v>143</v>
      </c>
      <c r="H116" s="32">
        <v>0.997</v>
      </c>
      <c r="I116" s="7"/>
      <c r="J116" s="7">
        <v>27365.316999999981</v>
      </c>
    </row>
    <row r="117" spans="1:10">
      <c r="A117" s="23"/>
      <c r="B117" s="23"/>
      <c r="C117" s="23"/>
      <c r="G117" s="41" t="s">
        <v>144</v>
      </c>
      <c r="H117" s="32">
        <v>9.2309999999999999</v>
      </c>
      <c r="I117" s="7"/>
      <c r="J117" s="7">
        <v>15012.340299999989</v>
      </c>
    </row>
    <row r="118" spans="1:10">
      <c r="A118" s="23"/>
      <c r="B118" s="23"/>
      <c r="C118" s="23"/>
      <c r="G118" s="41" t="s">
        <v>145</v>
      </c>
      <c r="H118" s="32">
        <v>1.5029999999999999</v>
      </c>
      <c r="I118" s="7"/>
      <c r="J118" s="7">
        <v>1331.6</v>
      </c>
    </row>
    <row r="119" spans="1:10">
      <c r="A119" s="23"/>
      <c r="B119" s="23"/>
      <c r="C119" s="23"/>
      <c r="G119" s="41" t="s">
        <v>146</v>
      </c>
      <c r="H119" s="32">
        <v>25.1</v>
      </c>
      <c r="I119" s="7"/>
      <c r="J119" s="7">
        <v>11352.199999999993</v>
      </c>
    </row>
    <row r="120" spans="1:10">
      <c r="A120" s="23"/>
      <c r="B120" s="23"/>
      <c r="C120" s="23"/>
      <c r="G120" s="41" t="s">
        <v>147</v>
      </c>
      <c r="H120" s="32">
        <v>8.31</v>
      </c>
      <c r="I120" s="7"/>
      <c r="J120" s="7">
        <v>17347.641999999982</v>
      </c>
    </row>
    <row r="121" spans="1:10">
      <c r="A121" s="23"/>
      <c r="B121" s="23"/>
      <c r="C121" s="23"/>
      <c r="G121" s="41" t="s">
        <v>148</v>
      </c>
      <c r="H121" s="32">
        <v>0</v>
      </c>
      <c r="I121" s="7"/>
      <c r="J121" s="7">
        <v>7695.9999999999982</v>
      </c>
    </row>
    <row r="122" spans="1:10">
      <c r="A122" s="23"/>
      <c r="B122" s="23"/>
      <c r="C122" s="23"/>
      <c r="G122" s="41" t="s">
        <v>149</v>
      </c>
      <c r="H122" s="32">
        <v>0</v>
      </c>
      <c r="I122" s="7"/>
      <c r="J122" s="7">
        <v>25594.510000000006</v>
      </c>
    </row>
    <row r="123" spans="1:10">
      <c r="A123" s="23"/>
      <c r="B123" s="23"/>
      <c r="C123" s="23"/>
      <c r="G123" s="41" t="s">
        <v>150</v>
      </c>
      <c r="H123" s="32">
        <v>0</v>
      </c>
      <c r="I123" s="7">
        <v>1712.76</v>
      </c>
      <c r="J123" s="7">
        <v>18404.099999999999</v>
      </c>
    </row>
    <row r="124" spans="1:10">
      <c r="A124" s="23"/>
      <c r="B124" s="23"/>
      <c r="C124" s="23"/>
      <c r="G124" s="41" t="s">
        <v>151</v>
      </c>
      <c r="H124" s="32">
        <v>0.51300000000000001</v>
      </c>
      <c r="I124" s="7"/>
      <c r="J124" s="59">
        <v>5724.2000000000007</v>
      </c>
    </row>
    <row r="125" spans="1:10">
      <c r="A125" s="23"/>
      <c r="B125" s="23"/>
      <c r="C125" s="23"/>
      <c r="G125" s="41" t="s">
        <v>152</v>
      </c>
      <c r="H125" s="32">
        <v>0</v>
      </c>
      <c r="I125" s="7">
        <v>934.60000000000036</v>
      </c>
      <c r="J125" s="7">
        <v>801.00000000000023</v>
      </c>
    </row>
    <row r="126" spans="1:10">
      <c r="A126" s="23"/>
      <c r="B126" s="23"/>
      <c r="C126" s="23"/>
      <c r="G126" s="41" t="s">
        <v>153</v>
      </c>
      <c r="H126" s="32">
        <v>0</v>
      </c>
      <c r="I126" s="7"/>
      <c r="J126" s="7">
        <v>23809.273199999996</v>
      </c>
    </row>
    <row r="127" spans="1:10">
      <c r="A127" s="23"/>
      <c r="B127" s="23"/>
      <c r="C127" s="23"/>
      <c r="G127" s="41" t="s">
        <v>154</v>
      </c>
      <c r="H127" s="32">
        <v>0</v>
      </c>
      <c r="I127" s="7"/>
      <c r="J127" s="7">
        <v>11056.795400000006</v>
      </c>
    </row>
    <row r="128" spans="1:10">
      <c r="A128" s="23"/>
      <c r="B128" s="23"/>
      <c r="C128" s="23"/>
      <c r="G128" s="41" t="s">
        <v>155</v>
      </c>
      <c r="H128" s="32">
        <v>2.677</v>
      </c>
      <c r="I128" s="33"/>
      <c r="J128" s="33">
        <v>15112.254000000001</v>
      </c>
    </row>
    <row r="129" spans="1:10">
      <c r="A129" s="23"/>
      <c r="B129" s="23"/>
      <c r="C129" s="23"/>
      <c r="G129" s="41" t="s">
        <v>156</v>
      </c>
      <c r="H129" s="32">
        <v>0.57199999999999995</v>
      </c>
      <c r="I129" s="34"/>
      <c r="J129" s="34">
        <v>8826.31</v>
      </c>
    </row>
    <row r="130" spans="1:10">
      <c r="A130" s="23"/>
      <c r="B130" s="23"/>
      <c r="C130" s="23"/>
      <c r="G130" s="26" t="s">
        <v>157</v>
      </c>
      <c r="H130" s="51">
        <v>4.62</v>
      </c>
      <c r="I130" s="33"/>
      <c r="J130" s="33">
        <v>35312.391999999963</v>
      </c>
    </row>
    <row r="131" spans="1:10">
      <c r="A131" s="23"/>
      <c r="B131" s="23"/>
      <c r="C131" s="23"/>
      <c r="G131" s="41" t="s">
        <v>158</v>
      </c>
      <c r="H131" s="32">
        <v>0</v>
      </c>
      <c r="I131" s="33"/>
      <c r="J131" s="7">
        <v>11239.976600000002</v>
      </c>
    </row>
    <row r="132" spans="1:10">
      <c r="A132" s="23"/>
      <c r="B132" s="23"/>
      <c r="C132" s="23"/>
      <c r="G132" s="41" t="s">
        <v>159</v>
      </c>
      <c r="H132" s="32">
        <v>6.0999999999999999E-2</v>
      </c>
      <c r="I132" s="33"/>
      <c r="J132" s="7">
        <v>37357.280000000021</v>
      </c>
    </row>
    <row r="133" spans="1:10">
      <c r="A133" s="23"/>
      <c r="B133" s="23"/>
      <c r="C133" s="23"/>
      <c r="G133" s="41" t="s">
        <v>160</v>
      </c>
      <c r="H133" s="32">
        <v>1.966</v>
      </c>
      <c r="I133" s="33"/>
      <c r="J133" s="34">
        <v>9304.399999999996</v>
      </c>
    </row>
    <row r="134" spans="1:10">
      <c r="A134" s="23"/>
      <c r="B134" s="23"/>
      <c r="C134" s="23"/>
      <c r="G134" s="41" t="s">
        <v>161</v>
      </c>
      <c r="H134" s="32">
        <v>10.202999999999999</v>
      </c>
      <c r="I134" s="33"/>
      <c r="J134" s="7">
        <v>10608.179999999997</v>
      </c>
    </row>
    <row r="135" spans="1:10">
      <c r="A135" s="23"/>
      <c r="B135" s="23"/>
      <c r="C135" s="23"/>
      <c r="G135" s="26" t="s">
        <v>31</v>
      </c>
      <c r="H135" s="51">
        <v>2.98</v>
      </c>
      <c r="I135" s="7"/>
      <c r="J135" s="33">
        <v>12913.199999999975</v>
      </c>
    </row>
    <row r="136" spans="1:10">
      <c r="A136" s="23"/>
      <c r="B136" s="23"/>
      <c r="C136" s="23"/>
      <c r="G136" s="41" t="s">
        <v>162</v>
      </c>
      <c r="H136" s="32">
        <v>1.103</v>
      </c>
      <c r="I136" s="7"/>
      <c r="J136" s="33">
        <v>11717.568000000001</v>
      </c>
    </row>
    <row r="137" spans="1:10">
      <c r="A137" s="23"/>
      <c r="B137" s="23"/>
      <c r="C137" s="23"/>
      <c r="G137" s="41" t="s">
        <v>163</v>
      </c>
      <c r="H137" s="32">
        <v>5.13</v>
      </c>
      <c r="I137" s="33"/>
      <c r="J137" s="33">
        <v>16308.163500000006</v>
      </c>
    </row>
    <row r="138" spans="1:10">
      <c r="A138" s="23"/>
      <c r="B138" s="23"/>
      <c r="C138" s="23"/>
      <c r="G138" s="41" t="s">
        <v>164</v>
      </c>
      <c r="H138" s="32">
        <v>0</v>
      </c>
      <c r="I138" s="7"/>
      <c r="J138" s="33">
        <v>5569.2000000000116</v>
      </c>
    </row>
    <row r="139" spans="1:10">
      <c r="A139" s="23"/>
      <c r="B139" s="23"/>
      <c r="C139" s="23"/>
      <c r="G139" s="41" t="s">
        <v>165</v>
      </c>
      <c r="H139" s="61">
        <v>1</v>
      </c>
      <c r="I139" s="33"/>
      <c r="J139" s="7">
        <v>2972.6000000000045</v>
      </c>
    </row>
    <row r="140" spans="1:10">
      <c r="A140" s="23"/>
      <c r="B140" s="23"/>
      <c r="C140" s="23"/>
      <c r="G140" s="41" t="s">
        <v>244</v>
      </c>
      <c r="H140" s="4">
        <v>0</v>
      </c>
      <c r="I140" s="33"/>
      <c r="J140" s="4">
        <v>0</v>
      </c>
    </row>
    <row r="141" spans="1:10">
      <c r="A141" s="23"/>
      <c r="B141" s="23"/>
      <c r="C141" s="23"/>
      <c r="G141" s="41" t="s">
        <v>166</v>
      </c>
      <c r="H141" s="32">
        <v>48.813000000000002</v>
      </c>
      <c r="I141" s="7"/>
      <c r="J141" s="33">
        <v>11075.253000000137</v>
      </c>
    </row>
    <row r="142" spans="1:10">
      <c r="A142" s="23"/>
      <c r="B142" s="23"/>
      <c r="C142" s="23"/>
      <c r="G142" s="41" t="s">
        <v>167</v>
      </c>
      <c r="H142" s="32">
        <v>3.0550000000000002</v>
      </c>
      <c r="I142" s="7"/>
      <c r="J142" s="7">
        <v>9801</v>
      </c>
    </row>
    <row r="143" spans="1:10">
      <c r="A143" s="23"/>
      <c r="B143" s="23"/>
      <c r="C143" s="23"/>
      <c r="G143" s="41" t="s">
        <v>168</v>
      </c>
      <c r="H143" s="32">
        <v>1.53</v>
      </c>
      <c r="I143" s="33"/>
      <c r="J143" s="7">
        <v>1728</v>
      </c>
    </row>
    <row r="144" spans="1:10">
      <c r="A144" s="23"/>
      <c r="B144" s="23"/>
      <c r="C144" s="23"/>
      <c r="G144" s="41" t="s">
        <v>169</v>
      </c>
      <c r="H144" s="7">
        <v>21.83</v>
      </c>
      <c r="I144" s="7"/>
      <c r="J144" s="60">
        <v>1693</v>
      </c>
    </row>
    <row r="145" spans="1:10">
      <c r="A145" s="23"/>
      <c r="B145" s="43">
        <f t="shared" ref="B145:J145" si="0">SUM(B3:B144)</f>
        <v>1909806.3659450002</v>
      </c>
      <c r="C145" s="43">
        <f t="shared" si="0"/>
        <v>225146.68400000001</v>
      </c>
      <c r="D145" s="43">
        <f t="shared" si="0"/>
        <v>0</v>
      </c>
      <c r="E145" s="62">
        <f t="shared" si="0"/>
        <v>1876368.246</v>
      </c>
      <c r="F145" s="62">
        <f t="shared" si="0"/>
        <v>538590.91993333353</v>
      </c>
      <c r="G145" s="57">
        <f t="shared" si="0"/>
        <v>0</v>
      </c>
      <c r="H145" s="44">
        <f t="shared" si="0"/>
        <v>503.706388</v>
      </c>
      <c r="I145" s="44">
        <f t="shared" si="0"/>
        <v>11969.319999999991</v>
      </c>
      <c r="J145" s="44">
        <f t="shared" si="0"/>
        <v>2305670.9232623344</v>
      </c>
    </row>
    <row r="147" spans="1:10">
      <c r="A147" s="102" t="s">
        <v>175</v>
      </c>
      <c r="B147" s="102"/>
      <c r="C147" s="2">
        <f>B145</f>
        <v>1909806.3659450002</v>
      </c>
    </row>
    <row r="148" spans="1:10">
      <c r="A148" s="102" t="s">
        <v>176</v>
      </c>
      <c r="B148" s="102"/>
      <c r="C148" s="2">
        <f>C145</f>
        <v>225146.68400000001</v>
      </c>
    </row>
    <row r="149" spans="1:10">
      <c r="A149" s="102" t="s">
        <v>177</v>
      </c>
      <c r="B149" s="102"/>
      <c r="C149" s="2">
        <f>C147-C148</f>
        <v>1684659.6819450003</v>
      </c>
    </row>
    <row r="150" spans="1:10">
      <c r="A150" s="102" t="s">
        <v>178</v>
      </c>
      <c r="B150" s="102"/>
      <c r="C150" s="2">
        <f>E82</f>
        <v>938184.12300000002</v>
      </c>
    </row>
    <row r="151" spans="1:10">
      <c r="A151" s="102" t="s">
        <v>179</v>
      </c>
      <c r="B151" s="102"/>
      <c r="C151" s="2">
        <f>F82</f>
        <v>269295.45996666676</v>
      </c>
    </row>
    <row r="152" spans="1:10">
      <c r="A152" s="102" t="s">
        <v>180</v>
      </c>
      <c r="B152" s="102"/>
      <c r="C152" s="2">
        <f>C150-C151</f>
        <v>668888.66303333326</v>
      </c>
    </row>
    <row r="153" spans="1:10">
      <c r="A153" s="102" t="s">
        <v>181</v>
      </c>
      <c r="B153" s="102"/>
      <c r="C153" s="2">
        <f>I145</f>
        <v>11969.319999999991</v>
      </c>
    </row>
    <row r="154" spans="1:10">
      <c r="A154" s="103" t="s">
        <v>186</v>
      </c>
      <c r="B154" s="104"/>
      <c r="C154" s="2">
        <f>H145</f>
        <v>503.706388</v>
      </c>
    </row>
    <row r="155" spans="1:10">
      <c r="A155" s="102" t="s">
        <v>182</v>
      </c>
      <c r="B155" s="102"/>
      <c r="C155" s="2">
        <f>C149+C152+C153</f>
        <v>2365517.6649783333</v>
      </c>
    </row>
    <row r="156" spans="1:10">
      <c r="A156" s="102" t="s">
        <v>183</v>
      </c>
      <c r="B156" s="102"/>
      <c r="C156" s="2">
        <f>J145</f>
        <v>2305670.9232623344</v>
      </c>
    </row>
    <row r="157" spans="1:10">
      <c r="A157" s="102" t="s">
        <v>184</v>
      </c>
      <c r="B157" s="102"/>
      <c r="C157" s="2">
        <f>C155-C156-C154</f>
        <v>59343.035327998856</v>
      </c>
    </row>
    <row r="158" spans="1:10">
      <c r="A158" s="102" t="s">
        <v>185</v>
      </c>
      <c r="B158" s="102"/>
      <c r="C158" s="35">
        <f>C157/(C147+C150+153)*100</f>
        <v>2.0835690181459396</v>
      </c>
    </row>
  </sheetData>
  <mergeCells count="22">
    <mergeCell ref="A148:B148"/>
    <mergeCell ref="A1:A2"/>
    <mergeCell ref="B1:B2"/>
    <mergeCell ref="C1:C2"/>
    <mergeCell ref="B3:B5"/>
    <mergeCell ref="B9:B12"/>
    <mergeCell ref="B27:B30"/>
    <mergeCell ref="E1:F1"/>
    <mergeCell ref="D1:D2"/>
    <mergeCell ref="H1:H2"/>
    <mergeCell ref="I1:J1"/>
    <mergeCell ref="A147:B147"/>
    <mergeCell ref="A156:B156"/>
    <mergeCell ref="A157:B157"/>
    <mergeCell ref="A158:B158"/>
    <mergeCell ref="A154:B154"/>
    <mergeCell ref="A149:B149"/>
    <mergeCell ref="A150:B150"/>
    <mergeCell ref="A151:B151"/>
    <mergeCell ref="A152:B152"/>
    <mergeCell ref="A153:B153"/>
    <mergeCell ref="A155:B155"/>
  </mergeCells>
  <pageMargins left="0" right="0" top="0" bottom="0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sqref="A1:XFD1048576"/>
    </sheetView>
  </sheetViews>
  <sheetFormatPr defaultRowHeight="15"/>
  <cols>
    <col min="1" max="1" width="19.85546875" customWidth="1"/>
    <col min="2" max="2" width="18.140625" customWidth="1"/>
    <col min="3" max="3" width="16.5703125" customWidth="1"/>
    <col min="4" max="4" width="17.140625" customWidth="1"/>
    <col min="5" max="5" width="13" customWidth="1"/>
    <col min="6" max="6" width="17.5703125" customWidth="1"/>
    <col min="7" max="7" width="18.28515625" customWidth="1"/>
    <col min="8" max="8" width="13.7109375" customWidth="1"/>
    <col min="9" max="9" width="16" customWidth="1"/>
    <col min="10" max="10" width="17.85546875" customWidth="1"/>
  </cols>
  <sheetData>
    <row r="1" spans="1:10" ht="15.75">
      <c r="A1" s="129" t="s">
        <v>267</v>
      </c>
      <c r="B1" s="129"/>
      <c r="C1" s="129"/>
      <c r="D1" s="129"/>
      <c r="E1" s="129"/>
      <c r="F1" s="129"/>
      <c r="G1" s="129"/>
      <c r="H1" s="64"/>
      <c r="I1" s="64"/>
      <c r="J1" s="64"/>
    </row>
    <row r="2" spans="1:10" ht="15" customHeight="1">
      <c r="A2" s="130" t="s">
        <v>268</v>
      </c>
      <c r="B2" s="130"/>
      <c r="C2" s="130" t="s">
        <v>269</v>
      </c>
      <c r="D2" s="130"/>
      <c r="E2" s="130" t="s">
        <v>174</v>
      </c>
      <c r="F2" s="130"/>
      <c r="G2" s="130"/>
    </row>
    <row r="3" spans="1:10" ht="48.75" customHeight="1">
      <c r="A3" s="65" t="s">
        <v>270</v>
      </c>
      <c r="B3" s="65" t="s">
        <v>271</v>
      </c>
      <c r="C3" s="65" t="s">
        <v>272</v>
      </c>
      <c r="D3" s="65" t="s">
        <v>273</v>
      </c>
      <c r="E3" s="66" t="s">
        <v>173</v>
      </c>
      <c r="F3" s="65" t="s">
        <v>274</v>
      </c>
      <c r="G3" s="65" t="s">
        <v>275</v>
      </c>
    </row>
    <row r="4" spans="1:10" ht="15.75" customHeight="1">
      <c r="A4" s="67">
        <v>1909806.3659450002</v>
      </c>
      <c r="B4" s="67">
        <v>225146.68400000001</v>
      </c>
      <c r="C4" s="67">
        <v>938184.12300000002</v>
      </c>
      <c r="D4" s="67">
        <v>269295.45996666676</v>
      </c>
      <c r="E4" s="67">
        <v>503.706388</v>
      </c>
      <c r="F4" s="67">
        <v>11969.319999999991</v>
      </c>
      <c r="G4" s="67">
        <v>2297710.8232623339</v>
      </c>
    </row>
    <row r="5" spans="1:10" ht="15" customHeight="1">
      <c r="A5" s="68"/>
      <c r="B5" s="69"/>
      <c r="C5" s="69"/>
      <c r="D5" s="38"/>
      <c r="E5" s="38"/>
      <c r="F5" s="70"/>
      <c r="G5" s="71"/>
      <c r="H5" s="71"/>
      <c r="I5" s="71"/>
    </row>
    <row r="6" spans="1:10">
      <c r="A6" s="127" t="s">
        <v>276</v>
      </c>
      <c r="B6" s="128"/>
      <c r="C6" s="10">
        <v>1909806.3659450002</v>
      </c>
      <c r="D6" s="72" t="s">
        <v>277</v>
      </c>
      <c r="E6" s="70"/>
      <c r="F6" s="71"/>
      <c r="G6" s="71"/>
      <c r="H6" s="71"/>
    </row>
    <row r="7" spans="1:10">
      <c r="A7" s="127" t="s">
        <v>176</v>
      </c>
      <c r="B7" s="128"/>
      <c r="C7" s="10">
        <v>225146.68400000001</v>
      </c>
      <c r="D7" s="72" t="s">
        <v>278</v>
      </c>
      <c r="E7" s="70"/>
      <c r="F7" s="71"/>
      <c r="G7" s="71"/>
      <c r="H7" s="71"/>
    </row>
    <row r="8" spans="1:10">
      <c r="A8" s="127" t="s">
        <v>177</v>
      </c>
      <c r="B8" s="128"/>
      <c r="C8" s="10">
        <v>1684659.6819450003</v>
      </c>
      <c r="D8" s="72" t="s">
        <v>279</v>
      </c>
      <c r="E8" s="70"/>
      <c r="F8" s="71"/>
      <c r="G8" s="71"/>
      <c r="H8" s="71"/>
    </row>
    <row r="9" spans="1:10">
      <c r="A9" s="127" t="s">
        <v>178</v>
      </c>
      <c r="B9" s="128"/>
      <c r="C9" s="10">
        <v>938184.12300000002</v>
      </c>
      <c r="D9" s="72" t="s">
        <v>280</v>
      </c>
      <c r="E9" s="70"/>
      <c r="F9" s="71"/>
      <c r="G9" s="71"/>
      <c r="H9" s="71"/>
    </row>
    <row r="10" spans="1:10">
      <c r="A10" s="127" t="s">
        <v>179</v>
      </c>
      <c r="B10" s="128"/>
      <c r="C10" s="10">
        <v>269295.45996666676</v>
      </c>
      <c r="D10" s="72" t="s">
        <v>281</v>
      </c>
      <c r="E10" s="70"/>
      <c r="F10" s="71"/>
      <c r="G10" s="71"/>
      <c r="H10" s="71"/>
    </row>
    <row r="11" spans="1:10">
      <c r="A11" s="127" t="s">
        <v>180</v>
      </c>
      <c r="B11" s="128"/>
      <c r="C11" s="10">
        <v>668888.66303333326</v>
      </c>
      <c r="D11" s="72" t="s">
        <v>282</v>
      </c>
      <c r="E11" s="70"/>
      <c r="F11" s="71"/>
      <c r="G11" s="71"/>
      <c r="H11" s="71"/>
    </row>
    <row r="12" spans="1:10">
      <c r="A12" s="127" t="s">
        <v>181</v>
      </c>
      <c r="B12" s="128"/>
      <c r="C12" s="10">
        <v>11969.319999999991</v>
      </c>
      <c r="D12" s="72" t="s">
        <v>283</v>
      </c>
      <c r="E12" s="70"/>
      <c r="F12" s="71"/>
      <c r="G12" s="71"/>
      <c r="H12" s="71"/>
    </row>
    <row r="13" spans="1:10">
      <c r="A13" s="127" t="s">
        <v>186</v>
      </c>
      <c r="B13" s="128"/>
      <c r="C13" s="10">
        <v>503.706388</v>
      </c>
      <c r="D13" s="72" t="s">
        <v>284</v>
      </c>
      <c r="E13" s="70"/>
      <c r="F13" s="71"/>
      <c r="G13" s="71"/>
      <c r="H13" s="71"/>
    </row>
    <row r="14" spans="1:10">
      <c r="A14" s="127" t="s">
        <v>182</v>
      </c>
      <c r="B14" s="128"/>
      <c r="C14" s="10">
        <v>2365517.6649783333</v>
      </c>
      <c r="D14" s="72" t="s">
        <v>285</v>
      </c>
      <c r="E14" s="70"/>
      <c r="F14" s="71"/>
      <c r="G14" s="71"/>
      <c r="H14" s="71"/>
    </row>
    <row r="15" spans="1:10">
      <c r="A15" s="127" t="s">
        <v>183</v>
      </c>
      <c r="B15" s="128"/>
      <c r="C15" s="10">
        <v>2297710.8232623339</v>
      </c>
      <c r="D15" s="72" t="s">
        <v>286</v>
      </c>
      <c r="E15" s="70"/>
      <c r="F15" s="71"/>
      <c r="G15" s="71"/>
      <c r="H15" s="71"/>
    </row>
    <row r="16" spans="1:10">
      <c r="A16" s="127" t="s">
        <v>184</v>
      </c>
      <c r="B16" s="128"/>
      <c r="C16" s="10">
        <v>67303.135327999407</v>
      </c>
      <c r="D16" s="72" t="s">
        <v>287</v>
      </c>
      <c r="E16" s="70"/>
      <c r="F16" s="71"/>
      <c r="G16" s="71"/>
      <c r="H16" s="71"/>
    </row>
    <row r="17" spans="1:9" ht="15.75">
      <c r="A17" s="127" t="s">
        <v>185</v>
      </c>
      <c r="B17" s="128"/>
      <c r="C17" s="73">
        <v>2.3532895503460454</v>
      </c>
      <c r="D17" s="72" t="s">
        <v>288</v>
      </c>
      <c r="E17" s="70"/>
      <c r="F17" s="71"/>
      <c r="G17" s="71"/>
      <c r="H17" s="71"/>
    </row>
    <row r="18" spans="1:9">
      <c r="A18" s="69"/>
      <c r="B18" s="69"/>
      <c r="C18" s="74"/>
      <c r="D18" s="75"/>
      <c r="E18" s="75"/>
      <c r="F18" s="70"/>
      <c r="G18" s="71"/>
      <c r="H18" s="71"/>
      <c r="I18" s="71"/>
    </row>
    <row r="19" spans="1:9">
      <c r="A19" s="69"/>
      <c r="B19" s="69"/>
      <c r="C19" s="74"/>
      <c r="D19" s="75"/>
      <c r="E19" s="75"/>
      <c r="F19" s="70"/>
      <c r="G19" s="71"/>
      <c r="H19" s="71"/>
      <c r="I19" s="71"/>
    </row>
    <row r="20" spans="1:9">
      <c r="A20" s="118" t="s">
        <v>289</v>
      </c>
      <c r="B20" s="118"/>
      <c r="C20" s="118"/>
      <c r="D20" s="118"/>
      <c r="E20" s="118"/>
      <c r="F20" s="118"/>
      <c r="G20" s="118"/>
      <c r="H20" s="76"/>
      <c r="I20" s="77"/>
    </row>
    <row r="21" spans="1:9">
      <c r="A21" s="118" t="s">
        <v>290</v>
      </c>
      <c r="B21" s="118"/>
      <c r="C21" s="118"/>
      <c r="D21" s="118"/>
      <c r="E21" s="118"/>
      <c r="F21" s="118"/>
      <c r="G21" s="118"/>
      <c r="H21" s="78"/>
      <c r="I21" s="79"/>
    </row>
    <row r="22" spans="1:9">
      <c r="A22" s="118" t="s">
        <v>291</v>
      </c>
      <c r="B22" s="118"/>
      <c r="C22" s="118"/>
      <c r="D22" s="118"/>
      <c r="E22" s="118"/>
      <c r="F22" s="118"/>
      <c r="G22" s="118"/>
      <c r="H22" s="78"/>
      <c r="I22" s="79"/>
    </row>
    <row r="23" spans="1:9">
      <c r="A23" s="119" t="s">
        <v>292</v>
      </c>
      <c r="B23" s="120"/>
      <c r="C23" s="120"/>
      <c r="D23" s="120"/>
      <c r="E23" s="120"/>
      <c r="F23" s="120"/>
      <c r="G23" s="121"/>
      <c r="H23" s="80"/>
      <c r="I23" s="81"/>
    </row>
    <row r="24" spans="1:9">
      <c r="A24" s="122" t="s">
        <v>293</v>
      </c>
      <c r="B24" s="122"/>
      <c r="C24" s="122"/>
      <c r="D24" s="122"/>
      <c r="E24" s="122"/>
      <c r="F24" s="122"/>
      <c r="G24" s="122"/>
      <c r="H24" s="80"/>
      <c r="I24" s="82"/>
    </row>
    <row r="25" spans="1:9">
      <c r="A25" s="123" t="s">
        <v>294</v>
      </c>
      <c r="B25" s="123"/>
      <c r="C25" s="123"/>
      <c r="D25" s="123"/>
      <c r="E25" s="123"/>
      <c r="F25" s="123"/>
      <c r="G25" s="123"/>
      <c r="H25" s="80"/>
      <c r="I25" s="81"/>
    </row>
    <row r="26" spans="1:9">
      <c r="A26" s="124" t="s">
        <v>295</v>
      </c>
      <c r="B26" s="125"/>
      <c r="C26" s="125"/>
      <c r="D26" s="125"/>
      <c r="E26" s="125"/>
      <c r="F26" s="125"/>
      <c r="G26" s="126"/>
      <c r="H26" s="80"/>
      <c r="I26" s="83"/>
    </row>
    <row r="27" spans="1:9">
      <c r="A27" s="118" t="s">
        <v>296</v>
      </c>
      <c r="B27" s="118"/>
      <c r="C27" s="118"/>
      <c r="D27" s="118"/>
      <c r="E27" s="118"/>
      <c r="F27" s="118"/>
      <c r="G27" s="118"/>
      <c r="H27" s="78"/>
      <c r="I27" s="79"/>
    </row>
    <row r="28" spans="1:9">
      <c r="A28" s="118" t="s">
        <v>297</v>
      </c>
      <c r="B28" s="118"/>
      <c r="C28" s="118"/>
      <c r="D28" s="118"/>
      <c r="E28" s="118"/>
      <c r="F28" s="118"/>
      <c r="G28" s="118"/>
      <c r="H28" s="78"/>
      <c r="I28" s="79"/>
    </row>
  </sheetData>
  <mergeCells count="25">
    <mergeCell ref="A7:B7"/>
    <mergeCell ref="A1:G1"/>
    <mergeCell ref="A2:B2"/>
    <mergeCell ref="C2:D2"/>
    <mergeCell ref="E2:G2"/>
    <mergeCell ref="A6:B6"/>
    <mergeCell ref="A21:G21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G20"/>
    <mergeCell ref="A28:G28"/>
    <mergeCell ref="A22:G22"/>
    <mergeCell ref="A23:G23"/>
    <mergeCell ref="A24:G24"/>
    <mergeCell ref="A25:G25"/>
    <mergeCell ref="A26:G26"/>
    <mergeCell ref="A27:G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tabSelected="1" topLeftCell="A154" workbookViewId="0">
      <selection activeCell="G167" sqref="G167"/>
    </sheetView>
  </sheetViews>
  <sheetFormatPr defaultRowHeight="15"/>
  <cols>
    <col min="1" max="1" width="27.28515625" style="84" customWidth="1"/>
    <col min="2" max="2" width="19.5703125" style="84" customWidth="1"/>
    <col min="3" max="3" width="17.85546875" style="84" customWidth="1"/>
    <col min="4" max="4" width="27.42578125" style="84" customWidth="1"/>
    <col min="5" max="5" width="18.28515625" style="93" customWidth="1"/>
    <col min="6" max="6" width="17.7109375" style="93" customWidth="1"/>
    <col min="7" max="7" width="24.28515625" style="100" customWidth="1"/>
    <col min="8" max="8" width="13.28515625" style="54" customWidth="1"/>
    <col min="9" max="9" width="14.85546875" style="54" customWidth="1"/>
    <col min="10" max="10" width="16.85546875" style="54" customWidth="1"/>
    <col min="11" max="11" width="10.5703125" style="84" bestFit="1" customWidth="1"/>
    <col min="12" max="14" width="9.5703125" style="84" bestFit="1" customWidth="1"/>
    <col min="15" max="16384" width="9.140625" style="84"/>
  </cols>
  <sheetData>
    <row r="1" spans="1:14" ht="27.75" customHeight="1">
      <c r="A1" s="129" t="s">
        <v>267</v>
      </c>
      <c r="B1" s="129"/>
      <c r="C1" s="129"/>
      <c r="D1" s="129" t="s">
        <v>267</v>
      </c>
      <c r="E1" s="129"/>
      <c r="F1" s="129"/>
      <c r="G1" s="129" t="s">
        <v>267</v>
      </c>
      <c r="H1" s="129"/>
      <c r="I1" s="129"/>
      <c r="J1" s="129"/>
    </row>
    <row r="2" spans="1:14" ht="22.5" customHeight="1">
      <c r="A2" s="131" t="s">
        <v>298</v>
      </c>
      <c r="B2" s="130" t="s">
        <v>268</v>
      </c>
      <c r="C2" s="130"/>
      <c r="D2" s="131" t="s">
        <v>298</v>
      </c>
      <c r="E2" s="130" t="s">
        <v>269</v>
      </c>
      <c r="F2" s="130"/>
      <c r="G2" s="131" t="s">
        <v>299</v>
      </c>
      <c r="H2" s="132" t="s">
        <v>173</v>
      </c>
      <c r="I2" s="130" t="s">
        <v>174</v>
      </c>
      <c r="J2" s="130"/>
    </row>
    <row r="3" spans="1:14" ht="45.75" customHeight="1">
      <c r="A3" s="131"/>
      <c r="B3" s="65" t="s">
        <v>270</v>
      </c>
      <c r="C3" s="65" t="s">
        <v>271</v>
      </c>
      <c r="D3" s="131"/>
      <c r="E3" s="65" t="s">
        <v>272</v>
      </c>
      <c r="F3" s="65" t="s">
        <v>273</v>
      </c>
      <c r="G3" s="131"/>
      <c r="H3" s="132"/>
      <c r="I3" s="65" t="s">
        <v>274</v>
      </c>
      <c r="J3" s="65" t="s">
        <v>275</v>
      </c>
    </row>
    <row r="4" spans="1:14">
      <c r="A4" s="41" t="s">
        <v>3</v>
      </c>
      <c r="B4" s="134">
        <v>411988.21</v>
      </c>
      <c r="C4" s="10"/>
      <c r="D4" s="24" t="s">
        <v>243</v>
      </c>
      <c r="E4" s="85">
        <v>0</v>
      </c>
      <c r="F4" s="85">
        <v>2544</v>
      </c>
      <c r="G4" s="41" t="s">
        <v>32</v>
      </c>
      <c r="H4" s="86">
        <v>21.82</v>
      </c>
      <c r="I4" s="85">
        <v>0</v>
      </c>
      <c r="J4" s="85">
        <v>57894.030333333307</v>
      </c>
    </row>
    <row r="5" spans="1:14">
      <c r="A5" s="41" t="s">
        <v>4</v>
      </c>
      <c r="B5" s="134"/>
      <c r="C5" s="10"/>
      <c r="D5" s="24" t="s">
        <v>265</v>
      </c>
      <c r="E5" s="85">
        <v>0</v>
      </c>
      <c r="F5" s="85">
        <v>4144.8</v>
      </c>
      <c r="G5" s="26" t="s">
        <v>33</v>
      </c>
      <c r="H5" s="86">
        <v>0</v>
      </c>
      <c r="I5" s="85">
        <v>0</v>
      </c>
      <c r="J5" s="85">
        <v>24235.200000000004</v>
      </c>
    </row>
    <row r="6" spans="1:14">
      <c r="A6" s="41" t="s">
        <v>5</v>
      </c>
      <c r="B6" s="134"/>
      <c r="C6" s="10"/>
      <c r="D6" s="24" t="s">
        <v>264</v>
      </c>
      <c r="E6" s="85">
        <v>0</v>
      </c>
      <c r="F6" s="85">
        <v>2671.2</v>
      </c>
      <c r="G6" s="41" t="s">
        <v>34</v>
      </c>
      <c r="H6" s="86">
        <v>10.23</v>
      </c>
      <c r="I6" s="85">
        <v>0</v>
      </c>
      <c r="J6" s="49">
        <v>12478.599999999986</v>
      </c>
    </row>
    <row r="7" spans="1:14">
      <c r="A7" s="41" t="s">
        <v>6</v>
      </c>
      <c r="B7" s="85"/>
      <c r="C7" s="85">
        <v>1325</v>
      </c>
      <c r="D7" s="24" t="s">
        <v>263</v>
      </c>
      <c r="E7" s="85">
        <v>0</v>
      </c>
      <c r="F7" s="85">
        <v>2953.1999999999971</v>
      </c>
      <c r="G7" s="41" t="s">
        <v>35</v>
      </c>
      <c r="H7" s="86">
        <v>13.65</v>
      </c>
      <c r="I7" s="85">
        <v>0</v>
      </c>
      <c r="J7" s="49">
        <v>37484.089999999997</v>
      </c>
      <c r="L7" s="36"/>
    </row>
    <row r="8" spans="1:14">
      <c r="A8" s="41" t="s">
        <v>7</v>
      </c>
      <c r="B8" s="85"/>
      <c r="C8" s="10"/>
      <c r="D8" s="24" t="s">
        <v>266</v>
      </c>
      <c r="E8" s="85">
        <v>0</v>
      </c>
      <c r="F8" s="85">
        <v>14297.5</v>
      </c>
      <c r="G8" s="41" t="s">
        <v>36</v>
      </c>
      <c r="H8" s="86">
        <v>0</v>
      </c>
      <c r="I8" s="85">
        <v>0</v>
      </c>
      <c r="J8" s="49">
        <v>22732.048000000003</v>
      </c>
      <c r="L8" s="36"/>
    </row>
    <row r="9" spans="1:14">
      <c r="A9" s="41" t="s">
        <v>8</v>
      </c>
      <c r="B9" s="85">
        <v>36346.943999999996</v>
      </c>
      <c r="C9" s="10"/>
      <c r="D9" s="24" t="s">
        <v>187</v>
      </c>
      <c r="E9" s="85">
        <v>0</v>
      </c>
      <c r="F9" s="85">
        <v>21143</v>
      </c>
      <c r="G9" s="41" t="s">
        <v>37</v>
      </c>
      <c r="H9" s="86">
        <v>0</v>
      </c>
      <c r="I9" s="85">
        <v>0</v>
      </c>
      <c r="J9" s="49">
        <v>20738.766</v>
      </c>
      <c r="L9" s="36"/>
      <c r="M9" s="87">
        <f>B9+B10</f>
        <v>357190.94400000002</v>
      </c>
    </row>
    <row r="10" spans="1:14">
      <c r="A10" s="41" t="s">
        <v>9</v>
      </c>
      <c r="B10" s="134">
        <v>320844</v>
      </c>
      <c r="C10" s="10"/>
      <c r="D10" s="24" t="s">
        <v>188</v>
      </c>
      <c r="E10" s="85">
        <v>0</v>
      </c>
      <c r="F10" s="85">
        <v>2702.2987500000017</v>
      </c>
      <c r="G10" s="41" t="s">
        <v>38</v>
      </c>
      <c r="H10" s="86">
        <v>0</v>
      </c>
      <c r="I10" s="85">
        <v>0</v>
      </c>
      <c r="J10" s="49">
        <v>12559</v>
      </c>
      <c r="L10" s="38"/>
      <c r="M10" s="87">
        <f>M9-357191</f>
        <v>-5.5999999982304871E-2</v>
      </c>
    </row>
    <row r="11" spans="1:14">
      <c r="A11" s="41" t="s">
        <v>10</v>
      </c>
      <c r="B11" s="134"/>
      <c r="C11" s="10"/>
      <c r="D11" s="24" t="s">
        <v>189</v>
      </c>
      <c r="E11" s="85">
        <v>0</v>
      </c>
      <c r="F11" s="88">
        <v>3290.9000000000233</v>
      </c>
      <c r="G11" s="26" t="s">
        <v>39</v>
      </c>
      <c r="H11" s="86">
        <v>2.93</v>
      </c>
      <c r="I11" s="85">
        <v>0</v>
      </c>
      <c r="J11" s="85">
        <v>43485.560000000005</v>
      </c>
      <c r="L11" s="87"/>
    </row>
    <row r="12" spans="1:14">
      <c r="A12" s="41" t="s">
        <v>11</v>
      </c>
      <c r="B12" s="134"/>
      <c r="C12" s="10"/>
      <c r="D12" s="24" t="s">
        <v>190</v>
      </c>
      <c r="E12" s="85">
        <v>2787</v>
      </c>
      <c r="F12" s="85">
        <v>21</v>
      </c>
      <c r="G12" s="41" t="s">
        <v>40</v>
      </c>
      <c r="H12" s="86">
        <v>3.3290000000000002</v>
      </c>
      <c r="I12" s="85">
        <v>0</v>
      </c>
      <c r="J12" s="49">
        <v>51912.7</v>
      </c>
      <c r="L12" s="87"/>
      <c r="M12" s="87">
        <f>355537-10912.48-11178.08</f>
        <v>333446.44</v>
      </c>
      <c r="N12" s="87">
        <f>B10-M10</f>
        <v>320844.05599999998</v>
      </c>
    </row>
    <row r="13" spans="1:14">
      <c r="A13" s="41" t="s">
        <v>12</v>
      </c>
      <c r="B13" s="85">
        <v>21120</v>
      </c>
      <c r="C13" s="10">
        <v>917</v>
      </c>
      <c r="D13" s="24" t="s">
        <v>191</v>
      </c>
      <c r="E13" s="85">
        <v>0</v>
      </c>
      <c r="F13" s="85">
        <v>2020.2666666666676</v>
      </c>
      <c r="G13" s="41" t="s">
        <v>41</v>
      </c>
      <c r="H13" s="86">
        <v>3.2429999999999999</v>
      </c>
      <c r="I13" s="85">
        <v>0</v>
      </c>
      <c r="J13" s="49">
        <v>32209.146887999999</v>
      </c>
    </row>
    <row r="14" spans="1:14">
      <c r="A14" s="41" t="s">
        <v>13</v>
      </c>
      <c r="B14" s="85">
        <v>88215.92</v>
      </c>
      <c r="C14" s="10"/>
      <c r="D14" s="24" t="s">
        <v>192</v>
      </c>
      <c r="E14" s="88">
        <v>30482</v>
      </c>
      <c r="F14" s="85">
        <v>0</v>
      </c>
      <c r="G14" s="41" t="s">
        <v>42</v>
      </c>
      <c r="H14" s="86">
        <v>15.41</v>
      </c>
      <c r="I14" s="85">
        <v>0</v>
      </c>
      <c r="J14" s="49">
        <v>33730.612000000001</v>
      </c>
    </row>
    <row r="15" spans="1:14">
      <c r="A15" s="41" t="s">
        <v>14</v>
      </c>
      <c r="B15" s="85"/>
      <c r="C15" s="85">
        <v>39890.464</v>
      </c>
      <c r="D15" s="24" t="s">
        <v>193</v>
      </c>
      <c r="E15" s="85">
        <v>20399.723999999998</v>
      </c>
      <c r="F15" s="85">
        <v>0</v>
      </c>
      <c r="G15" s="41" t="s">
        <v>43</v>
      </c>
      <c r="H15" s="86">
        <v>5.24</v>
      </c>
      <c r="I15" s="85">
        <v>0</v>
      </c>
      <c r="J15" s="85">
        <v>50476.479999999858</v>
      </c>
      <c r="M15" s="87">
        <f>B16+B17+B18</f>
        <v>348584.89646899997</v>
      </c>
    </row>
    <row r="16" spans="1:14">
      <c r="A16" s="41" t="s">
        <v>15</v>
      </c>
      <c r="B16" s="85">
        <v>288890.35646899999</v>
      </c>
      <c r="C16" s="10"/>
      <c r="D16" s="24" t="s">
        <v>194</v>
      </c>
      <c r="E16" s="49">
        <v>27758.879999999997</v>
      </c>
      <c r="F16" s="85">
        <v>0</v>
      </c>
      <c r="G16" s="41" t="s">
        <v>44</v>
      </c>
      <c r="H16" s="86">
        <v>4.1000000000000085</v>
      </c>
      <c r="I16" s="85">
        <v>0</v>
      </c>
      <c r="J16" s="85">
        <v>0</v>
      </c>
      <c r="M16" s="87">
        <f>M15-348585</f>
        <v>-0.10353100002976134</v>
      </c>
    </row>
    <row r="17" spans="1:13">
      <c r="A17" s="41" t="s">
        <v>16</v>
      </c>
      <c r="B17" s="10">
        <v>0</v>
      </c>
      <c r="C17" s="10">
        <v>67864.399999999994</v>
      </c>
      <c r="D17" s="24" t="s">
        <v>195</v>
      </c>
      <c r="E17" s="85">
        <v>0</v>
      </c>
      <c r="F17" s="85">
        <v>2004</v>
      </c>
      <c r="G17" s="41" t="s">
        <v>45</v>
      </c>
      <c r="H17" s="86">
        <v>5.7</v>
      </c>
      <c r="I17" s="85">
        <v>0</v>
      </c>
      <c r="J17" s="85">
        <v>68092.527616999985</v>
      </c>
    </row>
    <row r="18" spans="1:13">
      <c r="A18" s="41" t="s">
        <v>17</v>
      </c>
      <c r="B18" s="85">
        <v>59694.54</v>
      </c>
      <c r="C18" s="10"/>
      <c r="D18" s="24" t="s">
        <v>196</v>
      </c>
      <c r="E18" s="86">
        <v>290.88</v>
      </c>
      <c r="F18" s="86">
        <v>17.759999999999998</v>
      </c>
      <c r="G18" s="41" t="s">
        <v>46</v>
      </c>
      <c r="H18" s="86">
        <v>10.130000000000001</v>
      </c>
      <c r="I18" s="49">
        <v>221.53333333333285</v>
      </c>
      <c r="J18" s="49">
        <v>17721.046075666665</v>
      </c>
    </row>
    <row r="19" spans="1:13">
      <c r="A19" s="41" t="s">
        <v>18</v>
      </c>
      <c r="B19" s="85">
        <v>0</v>
      </c>
      <c r="C19" s="10">
        <v>13237.6</v>
      </c>
      <c r="D19" s="24" t="s">
        <v>197</v>
      </c>
      <c r="E19" s="86">
        <v>500</v>
      </c>
      <c r="F19" s="86">
        <v>61</v>
      </c>
      <c r="G19" s="41" t="s">
        <v>47</v>
      </c>
      <c r="H19" s="86">
        <v>1.98</v>
      </c>
      <c r="I19" s="85">
        <v>0</v>
      </c>
      <c r="J19" s="49">
        <v>9372.1260000000038</v>
      </c>
    </row>
    <row r="20" spans="1:13">
      <c r="A20" s="41" t="s">
        <v>19</v>
      </c>
      <c r="B20" s="85">
        <v>0</v>
      </c>
      <c r="C20" s="10"/>
      <c r="D20" s="24" t="s">
        <v>198</v>
      </c>
      <c r="E20" s="85">
        <v>18453</v>
      </c>
      <c r="F20" s="85">
        <v>0</v>
      </c>
      <c r="G20" s="41" t="s">
        <v>48</v>
      </c>
      <c r="H20" s="86">
        <v>1.46</v>
      </c>
      <c r="I20" s="85">
        <v>0</v>
      </c>
      <c r="J20" s="49">
        <v>23722.967999999968</v>
      </c>
    </row>
    <row r="21" spans="1:13">
      <c r="A21" s="41" t="s">
        <v>300</v>
      </c>
      <c r="B21" s="85">
        <v>150165</v>
      </c>
      <c r="C21" s="10"/>
      <c r="D21" s="24" t="s">
        <v>199</v>
      </c>
      <c r="E21" s="85">
        <v>0</v>
      </c>
      <c r="F21" s="85">
        <v>22691</v>
      </c>
      <c r="G21" s="41" t="s">
        <v>49</v>
      </c>
      <c r="H21" s="86">
        <v>6.34</v>
      </c>
      <c r="I21" s="85">
        <v>0</v>
      </c>
      <c r="J21" s="49">
        <v>20134.799999999996</v>
      </c>
    </row>
    <row r="22" spans="1:13">
      <c r="A22" s="41" t="s">
        <v>21</v>
      </c>
      <c r="B22" s="85"/>
      <c r="C22" s="85">
        <v>101361.02</v>
      </c>
      <c r="D22" s="41" t="s">
        <v>200</v>
      </c>
      <c r="E22" s="85">
        <v>17040</v>
      </c>
      <c r="F22" s="85">
        <v>0</v>
      </c>
      <c r="G22" s="26" t="s">
        <v>50</v>
      </c>
      <c r="H22" s="86">
        <v>0</v>
      </c>
      <c r="I22" s="85">
        <v>0</v>
      </c>
      <c r="J22" s="49">
        <v>13940.47</v>
      </c>
      <c r="M22" s="87">
        <f>C17+C19</f>
        <v>81102</v>
      </c>
    </row>
    <row r="23" spans="1:13">
      <c r="A23" s="41" t="s">
        <v>22</v>
      </c>
      <c r="B23" s="85">
        <v>17130</v>
      </c>
      <c r="C23" s="10">
        <v>551.20000000000005</v>
      </c>
      <c r="D23" s="24" t="s">
        <v>201</v>
      </c>
      <c r="E23" s="85">
        <v>0</v>
      </c>
      <c r="F23" s="85">
        <v>2748.7119999999995</v>
      </c>
      <c r="G23" s="41" t="s">
        <v>51</v>
      </c>
      <c r="H23" s="86">
        <v>6.47</v>
      </c>
      <c r="I23" s="85">
        <v>0</v>
      </c>
      <c r="J23" s="49">
        <v>28232.449999999983</v>
      </c>
      <c r="M23" s="87">
        <f>M22-81102</f>
        <v>0</v>
      </c>
    </row>
    <row r="24" spans="1:13">
      <c r="A24" s="41" t="s">
        <v>23</v>
      </c>
      <c r="B24" s="85">
        <v>153407</v>
      </c>
      <c r="C24" s="10"/>
      <c r="D24" s="24" t="s">
        <v>203</v>
      </c>
      <c r="E24" s="88">
        <v>0</v>
      </c>
      <c r="F24" s="85">
        <v>0</v>
      </c>
      <c r="G24" s="41" t="s">
        <v>52</v>
      </c>
      <c r="H24" s="86">
        <v>0</v>
      </c>
      <c r="I24" s="85">
        <v>0</v>
      </c>
      <c r="J24" s="85">
        <v>8418</v>
      </c>
      <c r="M24" s="87">
        <f>C19-M23</f>
        <v>13237.6</v>
      </c>
    </row>
    <row r="25" spans="1:13">
      <c r="A25" s="41" t="s">
        <v>24</v>
      </c>
      <c r="B25" s="85">
        <v>23328</v>
      </c>
      <c r="C25" s="10"/>
      <c r="D25" s="24" t="s">
        <v>202</v>
      </c>
      <c r="E25" s="85">
        <v>3781.3269999999998</v>
      </c>
      <c r="F25" s="85">
        <v>20.757000000000001</v>
      </c>
      <c r="G25" s="41" t="s">
        <v>53</v>
      </c>
      <c r="H25" s="86">
        <v>0</v>
      </c>
      <c r="I25" s="85">
        <v>0</v>
      </c>
      <c r="J25" s="49">
        <v>22177.021999999968</v>
      </c>
    </row>
    <row r="26" spans="1:13">
      <c r="A26" s="41" t="s">
        <v>25</v>
      </c>
      <c r="B26" s="134">
        <v>164900.39547600003</v>
      </c>
      <c r="C26" s="10"/>
      <c r="D26" s="24" t="s">
        <v>204</v>
      </c>
      <c r="E26" s="85">
        <v>11172</v>
      </c>
      <c r="F26" s="85">
        <v>0</v>
      </c>
      <c r="G26" s="26" t="s">
        <v>54</v>
      </c>
      <c r="H26" s="86">
        <v>0</v>
      </c>
      <c r="I26" s="85">
        <v>0</v>
      </c>
      <c r="J26" s="49">
        <v>0</v>
      </c>
    </row>
    <row r="27" spans="1:13">
      <c r="A27" s="41" t="s">
        <v>26</v>
      </c>
      <c r="B27" s="134"/>
      <c r="C27" s="10"/>
      <c r="D27" s="24" t="s">
        <v>206</v>
      </c>
      <c r="E27" s="85">
        <v>0</v>
      </c>
      <c r="F27" s="85">
        <v>2214.085500000001</v>
      </c>
      <c r="G27" s="41" t="s">
        <v>55</v>
      </c>
      <c r="H27" s="86">
        <v>0</v>
      </c>
      <c r="I27" s="85">
        <v>0</v>
      </c>
      <c r="J27" s="49">
        <v>16547.900000000001</v>
      </c>
      <c r="L27" s="87">
        <f>B23-C23</f>
        <v>16578.8</v>
      </c>
    </row>
    <row r="28" spans="1:13">
      <c r="A28" s="41" t="s">
        <v>27</v>
      </c>
      <c r="B28" s="134"/>
      <c r="C28" s="89"/>
      <c r="D28" s="24" t="s">
        <v>205</v>
      </c>
      <c r="E28" s="85">
        <v>9557.8999999999942</v>
      </c>
      <c r="F28" s="85">
        <v>0</v>
      </c>
      <c r="G28" s="41" t="s">
        <v>56</v>
      </c>
      <c r="H28" s="86">
        <v>0</v>
      </c>
      <c r="I28" s="85">
        <v>0</v>
      </c>
      <c r="J28" s="90">
        <v>28078.600000000024</v>
      </c>
    </row>
    <row r="29" spans="1:13">
      <c r="A29" s="41" t="s">
        <v>28</v>
      </c>
      <c r="B29" s="134"/>
      <c r="C29" s="10"/>
      <c r="D29" s="24" t="s">
        <v>207</v>
      </c>
      <c r="E29" s="85">
        <v>0</v>
      </c>
      <c r="F29" s="85">
        <v>15566.4</v>
      </c>
      <c r="G29" s="41" t="s">
        <v>57</v>
      </c>
      <c r="H29" s="86">
        <v>0</v>
      </c>
      <c r="I29" s="49">
        <v>218.1</v>
      </c>
      <c r="J29" s="49">
        <v>15670.899999999998</v>
      </c>
      <c r="L29" s="87">
        <f>L27+B24</f>
        <v>169985.8</v>
      </c>
      <c r="M29" s="10">
        <v>14575.100000000002</v>
      </c>
    </row>
    <row r="30" spans="1:13">
      <c r="A30" s="41" t="s">
        <v>29</v>
      </c>
      <c r="B30" s="85">
        <v>24095</v>
      </c>
      <c r="C30" s="10"/>
      <c r="D30" s="24" t="s">
        <v>208</v>
      </c>
      <c r="E30" s="88">
        <v>0</v>
      </c>
      <c r="F30" s="85">
        <v>15.299999999999999</v>
      </c>
      <c r="G30" s="41" t="s">
        <v>58</v>
      </c>
      <c r="H30" s="86">
        <v>0</v>
      </c>
      <c r="I30" s="49">
        <v>18.5</v>
      </c>
      <c r="J30" s="49">
        <v>20521.329000000002</v>
      </c>
    </row>
    <row r="31" spans="1:13">
      <c r="A31" s="41" t="s">
        <v>301</v>
      </c>
      <c r="B31" s="10">
        <v>82354</v>
      </c>
      <c r="C31" s="10"/>
      <c r="D31" s="24" t="s">
        <v>209</v>
      </c>
      <c r="E31" s="85">
        <v>33314.900000000023</v>
      </c>
      <c r="F31" s="88">
        <v>0</v>
      </c>
      <c r="G31" s="41" t="s">
        <v>59</v>
      </c>
      <c r="H31" s="86">
        <v>7.0575000000000045</v>
      </c>
      <c r="I31" s="85">
        <v>0</v>
      </c>
      <c r="J31" s="49">
        <v>6142</v>
      </c>
      <c r="M31" s="87">
        <f>B23+B24</f>
        <v>170537</v>
      </c>
    </row>
    <row r="32" spans="1:13">
      <c r="A32" s="41" t="s">
        <v>302</v>
      </c>
      <c r="B32" s="85">
        <v>67327</v>
      </c>
      <c r="C32" s="10"/>
      <c r="D32" s="24" t="s">
        <v>210</v>
      </c>
      <c r="E32" s="88">
        <v>48</v>
      </c>
      <c r="F32" s="85">
        <v>0</v>
      </c>
      <c r="G32" s="41" t="s">
        <v>60</v>
      </c>
      <c r="H32" s="86">
        <v>1.58</v>
      </c>
      <c r="I32" s="85">
        <v>0</v>
      </c>
      <c r="J32" s="49">
        <v>23393.41</v>
      </c>
      <c r="M32" s="87">
        <f>M31-169986</f>
        <v>551</v>
      </c>
    </row>
    <row r="33" spans="1:13" ht="15.75">
      <c r="A33" s="91" t="s">
        <v>303</v>
      </c>
      <c r="B33" s="67">
        <f>SUM(B4:B32)</f>
        <v>1909806.3659450002</v>
      </c>
      <c r="C33" s="67">
        <f>SUM(C4:C32)</f>
        <v>225146.68400000001</v>
      </c>
      <c r="D33" s="24" t="s">
        <v>211</v>
      </c>
      <c r="E33" s="85">
        <v>0</v>
      </c>
      <c r="F33" s="86">
        <v>335.19999999999891</v>
      </c>
      <c r="G33" s="41" t="s">
        <v>61</v>
      </c>
      <c r="H33" s="86">
        <v>0</v>
      </c>
      <c r="I33" s="85">
        <v>0</v>
      </c>
      <c r="J33" s="49">
        <v>15798.929999999975</v>
      </c>
    </row>
    <row r="34" spans="1:13">
      <c r="A34" s="89"/>
      <c r="B34" s="85"/>
      <c r="C34" s="85"/>
      <c r="D34" s="24" t="s">
        <v>212</v>
      </c>
      <c r="E34" s="86">
        <v>687</v>
      </c>
      <c r="F34" s="85">
        <v>0</v>
      </c>
      <c r="G34" s="41" t="s">
        <v>62</v>
      </c>
      <c r="H34" s="86">
        <v>0</v>
      </c>
      <c r="I34" s="85">
        <v>0</v>
      </c>
      <c r="J34" s="49">
        <v>6057</v>
      </c>
    </row>
    <row r="35" spans="1:13">
      <c r="A35" s="89"/>
      <c r="B35" s="85"/>
      <c r="C35" s="85"/>
      <c r="D35" s="24" t="s">
        <v>213</v>
      </c>
      <c r="E35" s="86">
        <v>35990.75</v>
      </c>
      <c r="F35" s="85">
        <v>0</v>
      </c>
      <c r="G35" s="41" t="s">
        <v>63</v>
      </c>
      <c r="H35" s="86">
        <v>9.5799999999999983</v>
      </c>
      <c r="I35" s="85">
        <v>0</v>
      </c>
      <c r="J35" s="49">
        <v>1626.2800000000025</v>
      </c>
    </row>
    <row r="36" spans="1:13">
      <c r="A36" s="89"/>
      <c r="B36" s="89"/>
      <c r="C36" s="89"/>
      <c r="D36" s="24" t="s">
        <v>214</v>
      </c>
      <c r="E36" s="85">
        <v>0</v>
      </c>
      <c r="F36" s="88">
        <v>624.6</v>
      </c>
      <c r="G36" s="41" t="s">
        <v>64</v>
      </c>
      <c r="H36" s="86">
        <v>0</v>
      </c>
      <c r="I36" s="85">
        <v>0</v>
      </c>
      <c r="J36" s="49">
        <v>8387</v>
      </c>
    </row>
    <row r="37" spans="1:13">
      <c r="A37" s="89"/>
      <c r="B37" s="89"/>
      <c r="C37" s="89"/>
      <c r="D37" s="24" t="s">
        <v>215</v>
      </c>
      <c r="E37" s="86">
        <v>0</v>
      </c>
      <c r="F37" s="88">
        <v>0</v>
      </c>
      <c r="G37" s="26" t="s">
        <v>65</v>
      </c>
      <c r="H37" s="85">
        <v>0</v>
      </c>
      <c r="I37" s="85">
        <v>0</v>
      </c>
      <c r="J37" s="49">
        <v>2042.6000000000022</v>
      </c>
    </row>
    <row r="38" spans="1:13">
      <c r="A38" s="89"/>
      <c r="B38" s="89"/>
      <c r="C38" s="89"/>
      <c r="D38" s="24" t="s">
        <v>218</v>
      </c>
      <c r="E38" s="86">
        <v>49218</v>
      </c>
      <c r="F38" s="85">
        <v>0</v>
      </c>
      <c r="G38" s="26" t="s">
        <v>66</v>
      </c>
      <c r="H38" s="86">
        <v>7.45</v>
      </c>
      <c r="I38" s="85">
        <v>0</v>
      </c>
      <c r="J38" s="49">
        <v>16106.200000000099</v>
      </c>
    </row>
    <row r="39" spans="1:13">
      <c r="A39" s="89"/>
      <c r="B39" s="89"/>
      <c r="C39" s="89"/>
      <c r="D39" s="24" t="s">
        <v>216</v>
      </c>
      <c r="E39" s="86">
        <v>720.14</v>
      </c>
      <c r="F39" s="86">
        <v>26231.8</v>
      </c>
      <c r="G39" s="26" t="s">
        <v>67</v>
      </c>
      <c r="H39" s="86">
        <v>9.4499999999999993</v>
      </c>
      <c r="I39" s="85">
        <v>0</v>
      </c>
      <c r="J39" s="85">
        <v>38609.49051499999</v>
      </c>
    </row>
    <row r="40" spans="1:13">
      <c r="A40" s="89"/>
      <c r="B40" s="89"/>
      <c r="C40" s="89"/>
      <c r="D40" s="24" t="s">
        <v>217</v>
      </c>
      <c r="E40" s="85">
        <v>0</v>
      </c>
      <c r="F40" s="86">
        <v>11.2</v>
      </c>
      <c r="G40" s="26" t="s">
        <v>68</v>
      </c>
      <c r="H40" s="86">
        <v>1.87</v>
      </c>
      <c r="I40" s="85">
        <v>3576.3999999999942</v>
      </c>
      <c r="J40" s="85">
        <v>13093.9</v>
      </c>
      <c r="M40" s="87">
        <f>E38+E39-F39-F40</f>
        <v>23695.14</v>
      </c>
    </row>
    <row r="41" spans="1:13">
      <c r="A41" s="89"/>
      <c r="B41" s="89"/>
      <c r="C41" s="89"/>
      <c r="D41" s="24" t="s">
        <v>219</v>
      </c>
      <c r="E41" s="86">
        <v>35869.199999999997</v>
      </c>
      <c r="F41" s="85">
        <v>0</v>
      </c>
      <c r="G41" s="26" t="s">
        <v>69</v>
      </c>
      <c r="H41" s="86">
        <v>0</v>
      </c>
      <c r="I41" s="85">
        <v>0</v>
      </c>
      <c r="J41" s="85">
        <v>11060.28</v>
      </c>
      <c r="M41" s="87">
        <f>M40-7501</f>
        <v>16194.14</v>
      </c>
    </row>
    <row r="42" spans="1:13">
      <c r="A42" s="89"/>
      <c r="B42" s="89"/>
      <c r="C42" s="89"/>
      <c r="D42" s="24" t="s">
        <v>220</v>
      </c>
      <c r="E42" s="85">
        <v>0</v>
      </c>
      <c r="F42" s="86">
        <v>14626.593999999999</v>
      </c>
      <c r="G42" s="26" t="s">
        <v>70</v>
      </c>
      <c r="H42" s="86">
        <v>0</v>
      </c>
      <c r="I42" s="85">
        <v>0</v>
      </c>
      <c r="J42" s="85">
        <v>10970.200000000023</v>
      </c>
    </row>
    <row r="43" spans="1:13">
      <c r="A43" s="89"/>
      <c r="B43" s="89"/>
      <c r="C43" s="89"/>
      <c r="D43" s="24" t="s">
        <v>246</v>
      </c>
      <c r="E43" s="86">
        <v>28968.47</v>
      </c>
      <c r="F43" s="85">
        <v>0</v>
      </c>
      <c r="G43" s="26" t="s">
        <v>71</v>
      </c>
      <c r="H43" s="86">
        <v>3.54</v>
      </c>
      <c r="I43" s="85">
        <v>0</v>
      </c>
      <c r="J43" s="85">
        <v>43095.199999999997</v>
      </c>
    </row>
    <row r="44" spans="1:13">
      <c r="A44" s="89"/>
      <c r="B44" s="89"/>
      <c r="C44" s="89"/>
      <c r="D44" s="24" t="s">
        <v>247</v>
      </c>
      <c r="E44" s="85">
        <v>0</v>
      </c>
      <c r="F44" s="86">
        <v>38</v>
      </c>
      <c r="G44" s="26" t="s">
        <v>72</v>
      </c>
      <c r="H44" s="86">
        <v>0</v>
      </c>
      <c r="I44" s="85">
        <v>0</v>
      </c>
      <c r="J44" s="85">
        <v>8078</v>
      </c>
    </row>
    <row r="45" spans="1:13">
      <c r="A45" s="89"/>
      <c r="B45" s="89"/>
      <c r="C45" s="89"/>
      <c r="D45" s="24" t="s">
        <v>248</v>
      </c>
      <c r="E45" s="85">
        <v>25759.7</v>
      </c>
      <c r="F45" s="85">
        <v>0</v>
      </c>
      <c r="G45" s="26" t="s">
        <v>73</v>
      </c>
      <c r="H45" s="86">
        <v>8.86</v>
      </c>
      <c r="I45" s="85">
        <v>0</v>
      </c>
      <c r="J45" s="85">
        <v>11250.857500000018</v>
      </c>
    </row>
    <row r="46" spans="1:13">
      <c r="A46" s="89"/>
      <c r="B46" s="89"/>
      <c r="C46" s="89"/>
      <c r="D46" s="24" t="s">
        <v>221</v>
      </c>
      <c r="E46" s="85">
        <v>52190.06</v>
      </c>
      <c r="F46" s="85">
        <v>0</v>
      </c>
      <c r="G46" s="26" t="s">
        <v>74</v>
      </c>
      <c r="H46" s="86">
        <v>0</v>
      </c>
      <c r="I46" s="85">
        <v>0</v>
      </c>
      <c r="J46" s="85">
        <v>18027.477499999997</v>
      </c>
    </row>
    <row r="47" spans="1:13">
      <c r="A47" s="89"/>
      <c r="B47" s="89"/>
      <c r="C47" s="89"/>
      <c r="D47" s="24" t="s">
        <v>222</v>
      </c>
      <c r="E47" s="85">
        <v>0</v>
      </c>
      <c r="F47" s="85">
        <v>3876.48</v>
      </c>
      <c r="G47" s="26" t="s">
        <v>75</v>
      </c>
      <c r="H47" s="86">
        <v>0</v>
      </c>
      <c r="I47" s="85">
        <v>0</v>
      </c>
      <c r="J47" s="49">
        <v>7541.2000000000098</v>
      </c>
    </row>
    <row r="48" spans="1:13">
      <c r="A48" s="89"/>
      <c r="B48" s="89"/>
      <c r="C48" s="89"/>
      <c r="D48" s="24" t="s">
        <v>223</v>
      </c>
      <c r="E48" s="86">
        <v>56063.81</v>
      </c>
      <c r="F48" s="85">
        <v>0</v>
      </c>
      <c r="G48" s="26" t="s">
        <v>76</v>
      </c>
      <c r="H48" s="86">
        <v>0</v>
      </c>
      <c r="I48" s="85">
        <v>0</v>
      </c>
      <c r="J48" s="85">
        <v>9193.8000000000029</v>
      </c>
    </row>
    <row r="49" spans="1:12">
      <c r="A49" s="89"/>
      <c r="B49" s="89"/>
      <c r="C49" s="89"/>
      <c r="D49" s="24" t="s">
        <v>224</v>
      </c>
      <c r="E49" s="85">
        <v>0</v>
      </c>
      <c r="F49" s="85">
        <v>3584.13</v>
      </c>
      <c r="G49" s="26" t="s">
        <v>77</v>
      </c>
      <c r="H49" s="86">
        <v>10.26100000000001</v>
      </c>
      <c r="I49" s="85">
        <v>0</v>
      </c>
      <c r="J49" s="85">
        <v>19590.399999999965</v>
      </c>
    </row>
    <row r="50" spans="1:12">
      <c r="A50" s="89"/>
      <c r="B50" s="89"/>
      <c r="C50" s="89"/>
      <c r="D50" s="24" t="s">
        <v>225</v>
      </c>
      <c r="E50" s="86">
        <v>8</v>
      </c>
      <c r="F50" s="85">
        <v>12390</v>
      </c>
      <c r="G50" s="26" t="s">
        <v>78</v>
      </c>
      <c r="H50" s="86">
        <v>7.1468880000000077</v>
      </c>
      <c r="I50" s="85">
        <v>0</v>
      </c>
      <c r="J50" s="85">
        <v>0</v>
      </c>
    </row>
    <row r="51" spans="1:12">
      <c r="A51" s="89"/>
      <c r="B51" s="89"/>
      <c r="C51" s="89"/>
      <c r="D51" s="24" t="s">
        <v>226</v>
      </c>
      <c r="E51" s="85">
        <v>0</v>
      </c>
      <c r="F51" s="88">
        <v>25262.5</v>
      </c>
      <c r="G51" s="26" t="s">
        <v>79</v>
      </c>
      <c r="H51" s="86">
        <v>15.43</v>
      </c>
      <c r="I51" s="85">
        <v>0</v>
      </c>
      <c r="J51" s="85">
        <v>15539</v>
      </c>
    </row>
    <row r="52" spans="1:12">
      <c r="A52" s="89"/>
      <c r="B52" s="89"/>
      <c r="C52" s="89"/>
      <c r="D52" s="24" t="s">
        <v>227</v>
      </c>
      <c r="E52" s="85">
        <v>17806</v>
      </c>
      <c r="F52" s="85">
        <v>0</v>
      </c>
      <c r="G52" s="26" t="s">
        <v>80</v>
      </c>
      <c r="H52" s="86">
        <v>0</v>
      </c>
      <c r="I52" s="85">
        <v>0</v>
      </c>
      <c r="J52" s="85">
        <v>20934</v>
      </c>
      <c r="L52" s="87">
        <f>E52-F53</f>
        <v>16259</v>
      </c>
    </row>
    <row r="53" spans="1:12">
      <c r="A53" s="89"/>
      <c r="B53" s="89"/>
      <c r="C53" s="89"/>
      <c r="D53" s="24" t="s">
        <v>228</v>
      </c>
      <c r="E53" s="85">
        <v>0</v>
      </c>
      <c r="F53" s="85">
        <v>1547</v>
      </c>
      <c r="G53" s="26" t="s">
        <v>81</v>
      </c>
      <c r="H53" s="86">
        <v>0</v>
      </c>
      <c r="I53" s="85">
        <v>0</v>
      </c>
      <c r="J53" s="90">
        <v>16108.099999999989</v>
      </c>
    </row>
    <row r="54" spans="1:12">
      <c r="A54" s="89"/>
      <c r="B54" s="89"/>
      <c r="C54" s="89"/>
      <c r="D54" s="24" t="s">
        <v>229</v>
      </c>
      <c r="E54" s="85">
        <v>93390.399999999994</v>
      </c>
      <c r="F54" s="85">
        <v>0</v>
      </c>
      <c r="G54" s="26" t="s">
        <v>82</v>
      </c>
      <c r="H54" s="86">
        <v>0</v>
      </c>
      <c r="I54" s="85">
        <v>0</v>
      </c>
      <c r="J54" s="85">
        <v>38658.199999999997</v>
      </c>
      <c r="L54" s="87"/>
    </row>
    <row r="55" spans="1:12">
      <c r="A55" s="89"/>
      <c r="B55" s="89"/>
      <c r="C55" s="89"/>
      <c r="D55" s="24" t="s">
        <v>249</v>
      </c>
      <c r="E55" s="85">
        <v>1680.5</v>
      </c>
      <c r="F55" s="86">
        <v>29</v>
      </c>
      <c r="G55" s="26" t="s">
        <v>83</v>
      </c>
      <c r="H55" s="86">
        <v>5.13</v>
      </c>
      <c r="I55" s="90">
        <v>2014.066666666668</v>
      </c>
      <c r="J55" s="90">
        <v>34167.033333333347</v>
      </c>
    </row>
    <row r="56" spans="1:12">
      <c r="A56" s="89"/>
      <c r="B56" s="89"/>
      <c r="C56" s="89"/>
      <c r="D56" s="24" t="s">
        <v>230</v>
      </c>
      <c r="E56" s="49">
        <v>12636</v>
      </c>
      <c r="F56" s="85">
        <v>0</v>
      </c>
      <c r="G56" s="26" t="s">
        <v>84</v>
      </c>
      <c r="H56" s="86">
        <v>0</v>
      </c>
      <c r="I56" s="85">
        <v>0</v>
      </c>
      <c r="J56" s="49">
        <v>6148.89</v>
      </c>
    </row>
    <row r="57" spans="1:12">
      <c r="A57" s="89"/>
      <c r="B57" s="89"/>
      <c r="C57" s="89"/>
      <c r="D57" s="24" t="s">
        <v>250</v>
      </c>
      <c r="E57" s="49">
        <v>67780</v>
      </c>
      <c r="F57" s="85">
        <v>0</v>
      </c>
      <c r="G57" s="26" t="s">
        <v>85</v>
      </c>
      <c r="H57" s="86">
        <v>0</v>
      </c>
      <c r="I57" s="85">
        <v>0</v>
      </c>
      <c r="J57" s="90">
        <v>14548</v>
      </c>
    </row>
    <row r="58" spans="1:12">
      <c r="A58" s="89"/>
      <c r="B58" s="89"/>
      <c r="C58" s="89"/>
      <c r="D58" s="24" t="s">
        <v>251</v>
      </c>
      <c r="E58" s="85">
        <v>47254</v>
      </c>
      <c r="F58" s="85">
        <v>0</v>
      </c>
      <c r="G58" s="26" t="s">
        <v>86</v>
      </c>
      <c r="H58" s="86">
        <v>7.58</v>
      </c>
      <c r="I58" s="85">
        <v>0</v>
      </c>
      <c r="J58" s="85">
        <v>19094</v>
      </c>
    </row>
    <row r="59" spans="1:12">
      <c r="A59" s="89"/>
      <c r="B59" s="89"/>
      <c r="C59" s="89"/>
      <c r="D59" s="24" t="s">
        <v>24</v>
      </c>
      <c r="E59" s="88">
        <v>0</v>
      </c>
      <c r="F59" s="85">
        <v>0</v>
      </c>
      <c r="G59" s="41" t="s">
        <v>87</v>
      </c>
      <c r="H59" s="86">
        <v>0</v>
      </c>
      <c r="I59" s="85">
        <v>0</v>
      </c>
      <c r="J59" s="49">
        <v>34909</v>
      </c>
      <c r="L59" s="87"/>
    </row>
    <row r="60" spans="1:12">
      <c r="A60" s="89"/>
      <c r="B60" s="89"/>
      <c r="C60" s="89"/>
      <c r="D60" s="24" t="s">
        <v>231</v>
      </c>
      <c r="E60" s="85">
        <v>0</v>
      </c>
      <c r="F60" s="85">
        <v>702</v>
      </c>
      <c r="G60" s="41" t="s">
        <v>88</v>
      </c>
      <c r="H60" s="86">
        <v>0</v>
      </c>
      <c r="I60" s="85">
        <v>0</v>
      </c>
      <c r="J60" s="49">
        <v>15218.67</v>
      </c>
    </row>
    <row r="61" spans="1:12">
      <c r="A61" s="89"/>
      <c r="B61" s="89"/>
      <c r="C61" s="89"/>
      <c r="D61" s="24" t="s">
        <v>234</v>
      </c>
      <c r="E61" s="85">
        <v>0</v>
      </c>
      <c r="F61" s="88">
        <v>827.89349999999467</v>
      </c>
      <c r="G61" s="41" t="s">
        <v>89</v>
      </c>
      <c r="H61" s="86">
        <v>0</v>
      </c>
      <c r="I61" s="85">
        <v>0</v>
      </c>
      <c r="J61" s="49">
        <v>21584.760999999995</v>
      </c>
    </row>
    <row r="62" spans="1:12">
      <c r="A62" s="89"/>
      <c r="B62" s="89"/>
      <c r="C62" s="89"/>
      <c r="D62" s="24" t="s">
        <v>233</v>
      </c>
      <c r="E62" s="85">
        <v>0</v>
      </c>
      <c r="F62" s="88">
        <v>2568</v>
      </c>
      <c r="G62" s="41" t="s">
        <v>90</v>
      </c>
      <c r="H62" s="86">
        <v>0</v>
      </c>
      <c r="I62" s="49">
        <v>3273.3599999999956</v>
      </c>
      <c r="J62" s="49">
        <v>28164</v>
      </c>
    </row>
    <row r="63" spans="1:12">
      <c r="A63" s="89"/>
      <c r="B63" s="89"/>
      <c r="C63" s="89"/>
      <c r="D63" s="24" t="s">
        <v>232</v>
      </c>
      <c r="E63" s="85">
        <v>0</v>
      </c>
      <c r="F63" s="85">
        <v>0</v>
      </c>
      <c r="G63" s="41" t="s">
        <v>91</v>
      </c>
      <c r="H63" s="86">
        <v>0</v>
      </c>
      <c r="I63" s="85">
        <v>0</v>
      </c>
      <c r="J63" s="49">
        <v>0</v>
      </c>
    </row>
    <row r="64" spans="1:12">
      <c r="A64" s="89"/>
      <c r="B64" s="89"/>
      <c r="C64" s="89"/>
      <c r="D64" s="24" t="s">
        <v>235</v>
      </c>
      <c r="E64" s="85">
        <v>0</v>
      </c>
      <c r="F64" s="85">
        <v>868</v>
      </c>
      <c r="G64" s="41" t="s">
        <v>92</v>
      </c>
      <c r="H64" s="86">
        <v>0</v>
      </c>
      <c r="I64" s="85">
        <v>0</v>
      </c>
      <c r="J64" s="49">
        <v>13241.199999999983</v>
      </c>
    </row>
    <row r="65" spans="1:12">
      <c r="A65" s="89"/>
      <c r="B65" s="89"/>
      <c r="C65" s="89"/>
      <c r="D65" s="24" t="s">
        <v>237</v>
      </c>
      <c r="E65" s="88">
        <v>0</v>
      </c>
      <c r="F65" s="85">
        <v>2487</v>
      </c>
      <c r="G65" s="41" t="s">
        <v>93</v>
      </c>
      <c r="H65" s="86">
        <v>1.54</v>
      </c>
      <c r="I65" s="85">
        <v>0</v>
      </c>
      <c r="J65" s="49">
        <v>24021.89999999998</v>
      </c>
    </row>
    <row r="66" spans="1:12">
      <c r="A66" s="89"/>
      <c r="B66" s="89"/>
      <c r="C66" s="89"/>
      <c r="D66" s="24" t="s">
        <v>236</v>
      </c>
      <c r="E66" s="85">
        <v>2972.1499999999996</v>
      </c>
      <c r="F66" s="85">
        <v>60.879999999999995</v>
      </c>
      <c r="G66" s="41" t="s">
        <v>94</v>
      </c>
      <c r="H66" s="86">
        <v>0</v>
      </c>
      <c r="I66" s="85">
        <v>0</v>
      </c>
      <c r="J66" s="49">
        <v>7800</v>
      </c>
    </row>
    <row r="67" spans="1:12">
      <c r="A67" s="89"/>
      <c r="B67" s="89"/>
      <c r="C67" s="89"/>
      <c r="D67" s="24" t="s">
        <v>252</v>
      </c>
      <c r="E67" s="85">
        <v>51934.8</v>
      </c>
      <c r="F67" s="85">
        <v>0</v>
      </c>
      <c r="G67" s="41" t="s">
        <v>95</v>
      </c>
      <c r="H67" s="86">
        <v>0</v>
      </c>
      <c r="I67" s="85">
        <v>0</v>
      </c>
      <c r="J67" s="49">
        <v>31147.837500000001</v>
      </c>
    </row>
    <row r="68" spans="1:12">
      <c r="A68" s="89"/>
      <c r="B68" s="89"/>
      <c r="C68" s="89"/>
      <c r="D68" s="24" t="s">
        <v>261</v>
      </c>
      <c r="E68" s="85">
        <v>3670.39</v>
      </c>
      <c r="F68" s="85">
        <v>615.91680000000019</v>
      </c>
      <c r="G68" s="41" t="s">
        <v>96</v>
      </c>
      <c r="H68" s="86">
        <v>0</v>
      </c>
      <c r="I68" s="85">
        <v>0</v>
      </c>
      <c r="J68" s="49">
        <v>0</v>
      </c>
    </row>
    <row r="69" spans="1:12">
      <c r="A69" s="89"/>
      <c r="B69" s="89"/>
      <c r="C69" s="89"/>
      <c r="D69" s="24" t="s">
        <v>253</v>
      </c>
      <c r="E69" s="85">
        <v>31417</v>
      </c>
      <c r="F69" s="85">
        <v>0</v>
      </c>
      <c r="G69" s="41" t="s">
        <v>97</v>
      </c>
      <c r="H69" s="86">
        <v>0</v>
      </c>
      <c r="I69" s="85">
        <v>0</v>
      </c>
      <c r="J69" s="49">
        <v>25056.799999999974</v>
      </c>
    </row>
    <row r="70" spans="1:12">
      <c r="A70" s="89"/>
      <c r="B70" s="89"/>
      <c r="C70" s="89"/>
      <c r="D70" s="24" t="s">
        <v>262</v>
      </c>
      <c r="E70" s="85">
        <v>0</v>
      </c>
      <c r="F70" s="86">
        <v>11618</v>
      </c>
      <c r="G70" s="26" t="s">
        <v>98</v>
      </c>
      <c r="H70" s="86">
        <v>0</v>
      </c>
      <c r="I70" s="85">
        <v>0</v>
      </c>
      <c r="J70" s="49">
        <v>33160</v>
      </c>
    </row>
    <row r="71" spans="1:12">
      <c r="A71" s="89"/>
      <c r="B71" s="89"/>
      <c r="C71" s="89"/>
      <c r="D71" s="24" t="s">
        <v>238</v>
      </c>
      <c r="E71" s="85">
        <v>46514</v>
      </c>
      <c r="F71" s="85">
        <v>29</v>
      </c>
      <c r="G71" s="41" t="s">
        <v>99</v>
      </c>
      <c r="H71" s="86">
        <v>1.21</v>
      </c>
      <c r="I71" s="85">
        <v>0</v>
      </c>
      <c r="J71" s="49">
        <v>7229</v>
      </c>
      <c r="L71" s="87"/>
    </row>
    <row r="72" spans="1:12">
      <c r="A72" s="89"/>
      <c r="B72" s="89"/>
      <c r="C72" s="89"/>
      <c r="D72" s="24" t="s">
        <v>239</v>
      </c>
      <c r="E72" s="85">
        <v>0</v>
      </c>
      <c r="F72" s="85">
        <v>0</v>
      </c>
      <c r="G72" s="41" t="s">
        <v>100</v>
      </c>
      <c r="H72" s="92">
        <v>11</v>
      </c>
      <c r="I72" s="85">
        <v>0</v>
      </c>
      <c r="J72" s="49">
        <v>14030.5</v>
      </c>
    </row>
    <row r="73" spans="1:12">
      <c r="A73" s="89"/>
      <c r="B73" s="89"/>
      <c r="C73" s="89"/>
      <c r="D73" s="24" t="s">
        <v>240</v>
      </c>
      <c r="E73" s="85">
        <v>12435.442000000003</v>
      </c>
      <c r="F73" s="85">
        <v>424.12900000000104</v>
      </c>
      <c r="G73" s="26" t="s">
        <v>101</v>
      </c>
      <c r="H73" s="85">
        <v>0</v>
      </c>
      <c r="I73" s="85">
        <v>0</v>
      </c>
      <c r="J73" s="49">
        <v>0</v>
      </c>
    </row>
    <row r="74" spans="1:12">
      <c r="A74" s="89"/>
      <c r="B74" s="89"/>
      <c r="C74" s="89"/>
      <c r="D74" s="24" t="s">
        <v>241</v>
      </c>
      <c r="E74" s="85">
        <v>47355.699999999983</v>
      </c>
      <c r="F74" s="85">
        <v>0</v>
      </c>
      <c r="G74" s="41" t="s">
        <v>102</v>
      </c>
      <c r="H74" s="92">
        <v>0</v>
      </c>
      <c r="I74" s="85">
        <v>0</v>
      </c>
      <c r="J74" s="49">
        <v>16557.46</v>
      </c>
    </row>
    <row r="75" spans="1:12">
      <c r="A75" s="89"/>
      <c r="B75" s="89"/>
      <c r="C75" s="89"/>
      <c r="D75" s="24" t="s">
        <v>242</v>
      </c>
      <c r="E75" s="85">
        <v>0</v>
      </c>
      <c r="F75" s="85">
        <v>1901.2567499999932</v>
      </c>
      <c r="G75" s="41" t="s">
        <v>103</v>
      </c>
      <c r="H75" s="85">
        <v>0</v>
      </c>
      <c r="I75" s="85">
        <v>0</v>
      </c>
      <c r="J75" s="49">
        <v>0</v>
      </c>
    </row>
    <row r="76" spans="1:12">
      <c r="A76" s="89"/>
      <c r="B76" s="89"/>
      <c r="C76" s="89"/>
      <c r="D76" s="24" t="s">
        <v>154</v>
      </c>
      <c r="E76" s="85">
        <v>0</v>
      </c>
      <c r="F76" s="85">
        <v>2212.8000000000002</v>
      </c>
      <c r="G76" s="41" t="s">
        <v>104</v>
      </c>
      <c r="H76" s="92">
        <v>2.625</v>
      </c>
      <c r="I76" s="85">
        <v>0</v>
      </c>
      <c r="J76" s="49">
        <v>38972.799999999967</v>
      </c>
      <c r="K76" s="84" t="s">
        <v>245</v>
      </c>
    </row>
    <row r="77" spans="1:12">
      <c r="A77" s="89"/>
      <c r="B77" s="89"/>
      <c r="C77" s="89"/>
      <c r="D77" s="24" t="s">
        <v>257</v>
      </c>
      <c r="E77" s="85">
        <v>0</v>
      </c>
      <c r="F77" s="85">
        <v>311.60000000000002</v>
      </c>
      <c r="G77" s="41" t="s">
        <v>105</v>
      </c>
      <c r="H77" s="92">
        <v>7.21</v>
      </c>
      <c r="I77" s="85">
        <v>0</v>
      </c>
      <c r="J77" s="49">
        <v>327.2999999999999</v>
      </c>
    </row>
    <row r="78" spans="1:12">
      <c r="A78" s="89"/>
      <c r="B78" s="89"/>
      <c r="C78" s="89"/>
      <c r="D78" s="24" t="s">
        <v>256</v>
      </c>
      <c r="E78" s="85">
        <v>0</v>
      </c>
      <c r="F78" s="85">
        <v>37.900000000000546</v>
      </c>
      <c r="G78" s="41" t="s">
        <v>106</v>
      </c>
      <c r="H78" s="92">
        <v>2.46</v>
      </c>
      <c r="I78" s="85">
        <v>0</v>
      </c>
      <c r="J78" s="49">
        <v>6717</v>
      </c>
    </row>
    <row r="79" spans="1:12">
      <c r="A79" s="89"/>
      <c r="B79" s="89"/>
      <c r="C79" s="89"/>
      <c r="D79" s="24" t="s">
        <v>254</v>
      </c>
      <c r="E79" s="85">
        <v>40277</v>
      </c>
      <c r="F79" s="85">
        <v>0</v>
      </c>
      <c r="G79" s="41" t="s">
        <v>107</v>
      </c>
      <c r="H79" s="92">
        <v>0</v>
      </c>
      <c r="I79" s="85">
        <v>0</v>
      </c>
      <c r="J79" s="85">
        <v>10083</v>
      </c>
    </row>
    <row r="80" spans="1:12">
      <c r="A80" s="89"/>
      <c r="B80" s="89"/>
      <c r="C80" s="89"/>
      <c r="D80" s="24" t="s">
        <v>255</v>
      </c>
      <c r="E80" s="85">
        <v>0</v>
      </c>
      <c r="F80" s="85">
        <v>1337.8499999999995</v>
      </c>
      <c r="G80" s="41" t="s">
        <v>108</v>
      </c>
      <c r="H80" s="92">
        <v>0</v>
      </c>
      <c r="I80" s="85">
        <v>0</v>
      </c>
      <c r="J80" s="49">
        <v>2162</v>
      </c>
    </row>
    <row r="81" spans="1:10">
      <c r="A81" s="89"/>
      <c r="B81" s="89"/>
      <c r="C81" s="89"/>
      <c r="D81" s="24" t="s">
        <v>258</v>
      </c>
      <c r="E81" s="85">
        <v>0</v>
      </c>
      <c r="F81" s="85">
        <v>479.54999999999973</v>
      </c>
      <c r="G81" s="41" t="s">
        <v>109</v>
      </c>
      <c r="H81" s="92">
        <v>0</v>
      </c>
      <c r="I81" s="85">
        <v>0</v>
      </c>
      <c r="J81" s="49">
        <v>18237.400000000009</v>
      </c>
    </row>
    <row r="82" spans="1:10">
      <c r="A82" s="89"/>
      <c r="B82" s="89"/>
      <c r="C82" s="89"/>
      <c r="D82" s="24" t="s">
        <v>167</v>
      </c>
      <c r="E82" s="85">
        <v>0</v>
      </c>
      <c r="F82" s="85">
        <v>53130</v>
      </c>
      <c r="G82" s="41" t="s">
        <v>110</v>
      </c>
      <c r="H82" s="92">
        <v>4.8319999999999999</v>
      </c>
      <c r="I82" s="85">
        <v>0</v>
      </c>
      <c r="J82" s="49">
        <v>1263</v>
      </c>
    </row>
    <row r="83" spans="1:10" ht="15.75">
      <c r="A83" s="89"/>
      <c r="B83" s="89"/>
      <c r="C83" s="89"/>
      <c r="D83" s="67" t="s">
        <v>303</v>
      </c>
      <c r="E83" s="67">
        <f>SUM(E4:E82)</f>
        <v>938184.12300000002</v>
      </c>
      <c r="F83" s="67">
        <f>SUM(F4:F82)</f>
        <v>269295.45996666676</v>
      </c>
      <c r="G83" s="41" t="s">
        <v>259</v>
      </c>
      <c r="H83" s="86">
        <v>7.88</v>
      </c>
      <c r="I83" s="85">
        <v>0</v>
      </c>
      <c r="J83" s="49">
        <v>6549.6</v>
      </c>
    </row>
    <row r="84" spans="1:10">
      <c r="A84" s="89"/>
      <c r="B84" s="89"/>
      <c r="C84" s="89"/>
      <c r="G84" s="41" t="s">
        <v>111</v>
      </c>
      <c r="H84" s="85">
        <v>0</v>
      </c>
      <c r="I84" s="85">
        <v>0</v>
      </c>
      <c r="J84" s="49">
        <v>13008</v>
      </c>
    </row>
    <row r="85" spans="1:10">
      <c r="A85" s="89"/>
      <c r="B85" s="89"/>
      <c r="C85" s="89"/>
      <c r="G85" s="41" t="s">
        <v>112</v>
      </c>
      <c r="H85" s="85">
        <v>0</v>
      </c>
      <c r="I85" s="85">
        <v>0</v>
      </c>
      <c r="J85" s="49">
        <v>21199</v>
      </c>
    </row>
    <row r="86" spans="1:10">
      <c r="A86" s="89"/>
      <c r="B86" s="89"/>
      <c r="C86" s="89"/>
      <c r="G86" s="41" t="s">
        <v>113</v>
      </c>
      <c r="H86" s="86">
        <v>1.1399999999999999</v>
      </c>
      <c r="I86" s="85">
        <v>0</v>
      </c>
      <c r="J86" s="49">
        <v>8048.2249999999894</v>
      </c>
    </row>
    <row r="87" spans="1:10">
      <c r="A87" s="89"/>
      <c r="B87" s="89"/>
      <c r="C87" s="89"/>
      <c r="G87" s="41" t="s">
        <v>114</v>
      </c>
      <c r="H87" s="85">
        <v>0</v>
      </c>
      <c r="I87" s="85">
        <v>0</v>
      </c>
      <c r="J87" s="88">
        <v>38115</v>
      </c>
    </row>
    <row r="88" spans="1:10">
      <c r="A88" s="89"/>
      <c r="B88" s="89"/>
      <c r="C88" s="89"/>
      <c r="G88" s="26" t="s">
        <v>115</v>
      </c>
      <c r="H88" s="85">
        <v>0</v>
      </c>
      <c r="I88" s="85">
        <v>0</v>
      </c>
      <c r="J88" s="49">
        <v>32313.399999999972</v>
      </c>
    </row>
    <row r="89" spans="1:10">
      <c r="A89" s="89"/>
      <c r="B89" s="89"/>
      <c r="C89" s="89"/>
      <c r="G89" s="26" t="s">
        <v>116</v>
      </c>
      <c r="H89" s="85">
        <v>0</v>
      </c>
      <c r="I89" s="85">
        <v>0</v>
      </c>
      <c r="J89" s="49">
        <v>10765.5</v>
      </c>
    </row>
    <row r="90" spans="1:10">
      <c r="A90" s="89"/>
      <c r="B90" s="89"/>
      <c r="C90" s="89"/>
      <c r="G90" s="26" t="s">
        <v>117</v>
      </c>
      <c r="H90" s="86">
        <v>7.78</v>
      </c>
      <c r="I90" s="85">
        <v>0</v>
      </c>
      <c r="J90" s="49">
        <v>15770.8</v>
      </c>
    </row>
    <row r="91" spans="1:10">
      <c r="A91" s="89"/>
      <c r="B91" s="89"/>
      <c r="C91" s="89"/>
      <c r="G91" s="41" t="s">
        <v>118</v>
      </c>
      <c r="H91" s="92">
        <v>9.27</v>
      </c>
      <c r="I91" s="85">
        <v>0</v>
      </c>
      <c r="J91" s="49">
        <v>23006.18</v>
      </c>
    </row>
    <row r="92" spans="1:10">
      <c r="A92" s="89"/>
      <c r="B92" s="89"/>
      <c r="C92" s="89"/>
      <c r="G92" s="41" t="s">
        <v>119</v>
      </c>
      <c r="H92" s="92">
        <v>23.07</v>
      </c>
      <c r="I92" s="85">
        <v>0</v>
      </c>
      <c r="J92" s="49">
        <v>9369.152</v>
      </c>
    </row>
    <row r="93" spans="1:10">
      <c r="A93" s="89"/>
      <c r="B93" s="89"/>
      <c r="C93" s="89"/>
      <c r="G93" s="41" t="s">
        <v>120</v>
      </c>
      <c r="H93" s="85">
        <v>0</v>
      </c>
      <c r="I93" s="85">
        <v>0</v>
      </c>
      <c r="J93" s="49">
        <v>2046.5</v>
      </c>
    </row>
    <row r="94" spans="1:10">
      <c r="A94" s="89"/>
      <c r="B94" s="89"/>
      <c r="C94" s="89"/>
      <c r="G94" s="41" t="s">
        <v>121</v>
      </c>
      <c r="H94" s="85">
        <v>0</v>
      </c>
      <c r="I94" s="85">
        <v>0</v>
      </c>
      <c r="J94" s="49">
        <v>8212</v>
      </c>
    </row>
    <row r="95" spans="1:10">
      <c r="A95" s="89"/>
      <c r="B95" s="89"/>
      <c r="C95" s="89"/>
      <c r="G95" s="41" t="s">
        <v>122</v>
      </c>
      <c r="H95" s="92">
        <v>17.739999999999998</v>
      </c>
      <c r="I95" s="85">
        <v>0</v>
      </c>
      <c r="J95" s="49">
        <v>9380</v>
      </c>
    </row>
    <row r="96" spans="1:10">
      <c r="A96" s="89"/>
      <c r="B96" s="89"/>
      <c r="C96" s="89"/>
      <c r="G96" s="26" t="s">
        <v>123</v>
      </c>
      <c r="H96" s="86">
        <v>11.04</v>
      </c>
      <c r="I96" s="85">
        <v>0</v>
      </c>
      <c r="J96" s="49">
        <v>0</v>
      </c>
    </row>
    <row r="97" spans="1:10">
      <c r="A97" s="89"/>
      <c r="B97" s="89"/>
      <c r="C97" s="89"/>
      <c r="G97" s="41" t="s">
        <v>124</v>
      </c>
      <c r="H97" s="85">
        <v>0</v>
      </c>
      <c r="I97" s="85">
        <v>0</v>
      </c>
      <c r="J97" s="49">
        <v>39678.027999999991</v>
      </c>
    </row>
    <row r="98" spans="1:10">
      <c r="A98" s="89"/>
      <c r="B98" s="89"/>
      <c r="C98" s="89"/>
      <c r="G98" s="41" t="s">
        <v>125</v>
      </c>
      <c r="H98" s="92">
        <v>9.1999999999999993</v>
      </c>
      <c r="I98" s="85">
        <v>0</v>
      </c>
      <c r="J98" s="49">
        <v>23327.49600000001</v>
      </c>
    </row>
    <row r="99" spans="1:10">
      <c r="A99" s="89"/>
      <c r="B99" s="89"/>
      <c r="C99" s="89"/>
      <c r="G99" s="41" t="s">
        <v>126</v>
      </c>
      <c r="H99" s="92">
        <v>0.87</v>
      </c>
      <c r="I99" s="85">
        <v>0</v>
      </c>
      <c r="J99" s="49">
        <v>21081.769999999975</v>
      </c>
    </row>
    <row r="100" spans="1:10">
      <c r="A100" s="89"/>
      <c r="B100" s="89"/>
      <c r="C100" s="89"/>
      <c r="G100" s="41" t="s">
        <v>127</v>
      </c>
      <c r="H100" s="85">
        <v>0</v>
      </c>
      <c r="I100" s="85">
        <v>0</v>
      </c>
      <c r="J100" s="49">
        <v>3350</v>
      </c>
    </row>
    <row r="101" spans="1:10">
      <c r="A101" s="89"/>
      <c r="B101" s="89"/>
      <c r="C101" s="89"/>
      <c r="G101" s="41" t="s">
        <v>128</v>
      </c>
      <c r="H101" s="85">
        <v>0</v>
      </c>
      <c r="I101" s="85">
        <v>0</v>
      </c>
      <c r="J101" s="49">
        <v>36615.299999999988</v>
      </c>
    </row>
    <row r="102" spans="1:10">
      <c r="A102" s="89"/>
      <c r="B102" s="89"/>
      <c r="C102" s="89"/>
      <c r="G102" s="41" t="s">
        <v>260</v>
      </c>
      <c r="H102" s="86">
        <v>3.81</v>
      </c>
      <c r="I102" s="85">
        <v>0</v>
      </c>
      <c r="J102" s="49">
        <v>3238</v>
      </c>
    </row>
    <row r="103" spans="1:10">
      <c r="A103" s="89"/>
      <c r="B103" s="89"/>
      <c r="C103" s="89"/>
      <c r="G103" s="26" t="s">
        <v>129</v>
      </c>
      <c r="H103" s="85">
        <v>0</v>
      </c>
      <c r="I103" s="85">
        <v>0</v>
      </c>
      <c r="J103" s="88">
        <v>0</v>
      </c>
    </row>
    <row r="104" spans="1:10">
      <c r="A104" s="89"/>
      <c r="B104" s="89"/>
      <c r="C104" s="89"/>
      <c r="G104" s="41" t="s">
        <v>130</v>
      </c>
      <c r="H104" s="85">
        <v>0</v>
      </c>
      <c r="I104" s="85">
        <v>0</v>
      </c>
      <c r="J104" s="49">
        <v>15243.341999999997</v>
      </c>
    </row>
    <row r="105" spans="1:10">
      <c r="A105" s="89"/>
      <c r="B105" s="89"/>
      <c r="C105" s="89"/>
      <c r="G105" s="41" t="s">
        <v>131</v>
      </c>
      <c r="H105" s="85">
        <v>0</v>
      </c>
      <c r="I105" s="85">
        <v>0</v>
      </c>
      <c r="J105" s="49">
        <v>7050</v>
      </c>
    </row>
    <row r="106" spans="1:10">
      <c r="A106" s="89"/>
      <c r="B106" s="89"/>
      <c r="C106" s="89"/>
      <c r="G106" s="26" t="s">
        <v>132</v>
      </c>
      <c r="H106" s="86">
        <v>10.07</v>
      </c>
      <c r="I106" s="85">
        <v>0</v>
      </c>
      <c r="J106" s="49">
        <v>0</v>
      </c>
    </row>
    <row r="107" spans="1:10">
      <c r="A107" s="89"/>
      <c r="B107" s="89"/>
      <c r="C107" s="89"/>
      <c r="G107" s="41" t="s">
        <v>133</v>
      </c>
      <c r="H107" s="92">
        <v>0</v>
      </c>
      <c r="I107" s="85">
        <v>0</v>
      </c>
      <c r="J107" s="49">
        <v>13610.600000000002</v>
      </c>
    </row>
    <row r="108" spans="1:10">
      <c r="A108" s="89"/>
      <c r="B108" s="89"/>
      <c r="C108" s="89"/>
      <c r="G108" s="41" t="s">
        <v>134</v>
      </c>
      <c r="H108" s="92">
        <v>0</v>
      </c>
      <c r="I108" s="85">
        <v>0</v>
      </c>
      <c r="J108" s="49">
        <v>22857</v>
      </c>
    </row>
    <row r="109" spans="1:10">
      <c r="A109" s="89"/>
      <c r="B109" s="89"/>
      <c r="C109" s="89"/>
      <c r="G109" s="41" t="s">
        <v>135</v>
      </c>
      <c r="H109" s="92">
        <v>5.9210000000000065</v>
      </c>
      <c r="I109" s="85">
        <v>0</v>
      </c>
      <c r="J109" s="49">
        <v>9551.4719999999998</v>
      </c>
    </row>
    <row r="110" spans="1:10">
      <c r="A110" s="89"/>
      <c r="B110" s="89"/>
      <c r="C110" s="89"/>
      <c r="G110" s="41" t="s">
        <v>136</v>
      </c>
      <c r="H110" s="92">
        <v>0</v>
      </c>
      <c r="I110" s="85">
        <v>0</v>
      </c>
      <c r="J110" s="49">
        <v>10633.448000000022</v>
      </c>
    </row>
    <row r="111" spans="1:10">
      <c r="A111" s="89"/>
      <c r="B111" s="89"/>
      <c r="C111" s="89"/>
      <c r="G111" s="41" t="s">
        <v>137</v>
      </c>
      <c r="H111" s="92">
        <v>0</v>
      </c>
      <c r="I111" s="85">
        <v>0</v>
      </c>
      <c r="J111" s="49">
        <v>17112.994999999999</v>
      </c>
    </row>
    <row r="112" spans="1:10">
      <c r="A112" s="89"/>
      <c r="B112" s="89"/>
      <c r="C112" s="89"/>
      <c r="G112" s="41" t="s">
        <v>138</v>
      </c>
      <c r="H112" s="92">
        <v>0</v>
      </c>
      <c r="I112" s="85">
        <v>0</v>
      </c>
      <c r="J112" s="49">
        <v>9773.7900000000009</v>
      </c>
    </row>
    <row r="113" spans="1:10">
      <c r="A113" s="89"/>
      <c r="B113" s="89"/>
      <c r="C113" s="89"/>
      <c r="G113" s="41" t="s">
        <v>139</v>
      </c>
      <c r="H113" s="92">
        <v>3.3420000000000001</v>
      </c>
      <c r="I113" s="85">
        <v>0</v>
      </c>
      <c r="J113" s="49">
        <v>7696.4210000000003</v>
      </c>
    </row>
    <row r="114" spans="1:10">
      <c r="A114" s="89"/>
      <c r="B114" s="89"/>
      <c r="C114" s="89"/>
      <c r="G114" s="41" t="s">
        <v>140</v>
      </c>
      <c r="H114" s="92">
        <v>1.415</v>
      </c>
      <c r="I114" s="85">
        <v>0</v>
      </c>
      <c r="J114" s="49">
        <v>11374.900000000009</v>
      </c>
    </row>
    <row r="115" spans="1:10">
      <c r="A115" s="89"/>
      <c r="B115" s="89"/>
      <c r="C115" s="89"/>
      <c r="G115" s="41" t="s">
        <v>141</v>
      </c>
      <c r="H115" s="92">
        <v>0</v>
      </c>
      <c r="I115" s="85">
        <v>0</v>
      </c>
      <c r="J115" s="49">
        <v>2322.6999999999994</v>
      </c>
    </row>
    <row r="116" spans="1:10">
      <c r="A116" s="89"/>
      <c r="B116" s="89"/>
      <c r="C116" s="89"/>
      <c r="G116" s="26" t="s">
        <v>142</v>
      </c>
      <c r="H116" s="86">
        <v>2.12</v>
      </c>
      <c r="I116" s="85">
        <v>0</v>
      </c>
      <c r="J116" s="49">
        <v>665</v>
      </c>
    </row>
    <row r="117" spans="1:10">
      <c r="A117" s="89"/>
      <c r="B117" s="89"/>
      <c r="C117" s="89"/>
      <c r="G117" s="41" t="s">
        <v>143</v>
      </c>
      <c r="H117" s="92">
        <v>0.997</v>
      </c>
      <c r="I117" s="85">
        <v>0</v>
      </c>
      <c r="J117" s="85">
        <v>27365.316999999981</v>
      </c>
    </row>
    <row r="118" spans="1:10">
      <c r="A118" s="89"/>
      <c r="B118" s="89"/>
      <c r="C118" s="89"/>
      <c r="G118" s="41" t="s">
        <v>144</v>
      </c>
      <c r="H118" s="92">
        <v>9.2309999999999999</v>
      </c>
      <c r="I118" s="85">
        <v>0</v>
      </c>
      <c r="J118" s="85">
        <v>15012.340299999989</v>
      </c>
    </row>
    <row r="119" spans="1:10">
      <c r="A119" s="89"/>
      <c r="B119" s="89"/>
      <c r="C119" s="89"/>
      <c r="G119" s="41" t="s">
        <v>145</v>
      </c>
      <c r="H119" s="92">
        <v>1.5029999999999999</v>
      </c>
      <c r="I119" s="85">
        <v>0</v>
      </c>
      <c r="J119" s="85">
        <v>1331.6</v>
      </c>
    </row>
    <row r="120" spans="1:10">
      <c r="A120" s="89"/>
      <c r="B120" s="89"/>
      <c r="C120" s="89"/>
      <c r="G120" s="41" t="s">
        <v>146</v>
      </c>
      <c r="H120" s="92">
        <v>25.1</v>
      </c>
      <c r="I120" s="85">
        <v>0</v>
      </c>
      <c r="J120" s="85">
        <v>11352.199999999993</v>
      </c>
    </row>
    <row r="121" spans="1:10">
      <c r="A121" s="89"/>
      <c r="B121" s="89"/>
      <c r="C121" s="89"/>
      <c r="G121" s="41" t="s">
        <v>147</v>
      </c>
      <c r="H121" s="92">
        <v>8.31</v>
      </c>
      <c r="I121" s="85">
        <v>0</v>
      </c>
      <c r="J121" s="85">
        <v>17347.641999999982</v>
      </c>
    </row>
    <row r="122" spans="1:10">
      <c r="A122" s="89"/>
      <c r="B122" s="89"/>
      <c r="C122" s="89"/>
      <c r="G122" s="41" t="s">
        <v>148</v>
      </c>
      <c r="H122" s="92">
        <v>0</v>
      </c>
      <c r="I122" s="85">
        <v>0</v>
      </c>
      <c r="J122" s="85">
        <v>7695.9999999999982</v>
      </c>
    </row>
    <row r="123" spans="1:10">
      <c r="A123" s="89"/>
      <c r="B123" s="89"/>
      <c r="C123" s="89"/>
      <c r="G123" s="41" t="s">
        <v>149</v>
      </c>
      <c r="H123" s="92">
        <v>0</v>
      </c>
      <c r="I123" s="85">
        <v>0</v>
      </c>
      <c r="J123" s="85">
        <v>25594.510000000006</v>
      </c>
    </row>
    <row r="124" spans="1:10">
      <c r="A124" s="89"/>
      <c r="B124" s="89"/>
      <c r="C124" s="89"/>
      <c r="G124" s="41" t="s">
        <v>150</v>
      </c>
      <c r="H124" s="92">
        <v>0</v>
      </c>
      <c r="I124" s="85">
        <v>1712.76</v>
      </c>
      <c r="J124" s="85">
        <v>18404.099999999999</v>
      </c>
    </row>
    <row r="125" spans="1:10">
      <c r="A125" s="89"/>
      <c r="B125" s="89"/>
      <c r="C125" s="89"/>
      <c r="G125" s="41" t="s">
        <v>151</v>
      </c>
      <c r="H125" s="92">
        <v>0.51300000000000001</v>
      </c>
      <c r="I125" s="85">
        <v>0</v>
      </c>
      <c r="J125" s="88">
        <v>5724.2000000000007</v>
      </c>
    </row>
    <row r="126" spans="1:10">
      <c r="A126" s="89"/>
      <c r="B126" s="89"/>
      <c r="C126" s="89"/>
      <c r="G126" s="41" t="s">
        <v>152</v>
      </c>
      <c r="H126" s="92">
        <v>0</v>
      </c>
      <c r="I126" s="85">
        <v>934.60000000000036</v>
      </c>
      <c r="J126" s="85">
        <v>801.00000000000023</v>
      </c>
    </row>
    <row r="127" spans="1:10">
      <c r="A127" s="89"/>
      <c r="B127" s="89"/>
      <c r="C127" s="89"/>
      <c r="G127" s="41" t="s">
        <v>153</v>
      </c>
      <c r="H127" s="92">
        <v>0</v>
      </c>
      <c r="I127" s="85">
        <v>0</v>
      </c>
      <c r="J127" s="85">
        <v>23809.273199999996</v>
      </c>
    </row>
    <row r="128" spans="1:10">
      <c r="A128" s="89"/>
      <c r="B128" s="89"/>
      <c r="C128" s="89"/>
      <c r="G128" s="41" t="s">
        <v>154</v>
      </c>
      <c r="H128" s="92">
        <v>0</v>
      </c>
      <c r="I128" s="85">
        <v>0</v>
      </c>
      <c r="J128" s="85">
        <v>11056.795400000006</v>
      </c>
    </row>
    <row r="129" spans="1:10">
      <c r="A129" s="89"/>
      <c r="B129" s="89"/>
      <c r="C129" s="89"/>
      <c r="G129" s="41" t="s">
        <v>155</v>
      </c>
      <c r="H129" s="92">
        <v>2.677</v>
      </c>
      <c r="I129" s="85">
        <v>0</v>
      </c>
      <c r="J129" s="49">
        <v>15112.254000000001</v>
      </c>
    </row>
    <row r="130" spans="1:10">
      <c r="A130" s="89"/>
      <c r="B130" s="89"/>
      <c r="C130" s="89"/>
      <c r="G130" s="41" t="s">
        <v>156</v>
      </c>
      <c r="H130" s="92">
        <v>0.57199999999999995</v>
      </c>
      <c r="I130" s="85">
        <v>0</v>
      </c>
      <c r="J130" s="90">
        <v>8826.31</v>
      </c>
    </row>
    <row r="131" spans="1:10">
      <c r="A131" s="89"/>
      <c r="B131" s="89"/>
      <c r="C131" s="89"/>
      <c r="G131" s="26" t="s">
        <v>157</v>
      </c>
      <c r="H131" s="86">
        <v>4.62</v>
      </c>
      <c r="I131" s="85">
        <v>0</v>
      </c>
      <c r="J131" s="49">
        <v>35312.391999999963</v>
      </c>
    </row>
    <row r="132" spans="1:10">
      <c r="A132" s="89"/>
      <c r="B132" s="89"/>
      <c r="C132" s="89"/>
      <c r="G132" s="41" t="s">
        <v>158</v>
      </c>
      <c r="H132" s="92">
        <v>0</v>
      </c>
      <c r="I132" s="85">
        <v>0</v>
      </c>
      <c r="J132" s="85">
        <v>11239.976600000002</v>
      </c>
    </row>
    <row r="133" spans="1:10">
      <c r="A133" s="89"/>
      <c r="B133" s="89"/>
      <c r="C133" s="89"/>
      <c r="G133" s="41" t="s">
        <v>159</v>
      </c>
      <c r="H133" s="92">
        <v>6.0999999999999999E-2</v>
      </c>
      <c r="I133" s="85">
        <v>0</v>
      </c>
      <c r="J133" s="85">
        <v>37357.280000000021</v>
      </c>
    </row>
    <row r="134" spans="1:10">
      <c r="A134" s="89"/>
      <c r="B134" s="89"/>
      <c r="C134" s="89"/>
      <c r="G134" s="41" t="s">
        <v>160</v>
      </c>
      <c r="H134" s="92">
        <v>1.966</v>
      </c>
      <c r="I134" s="85">
        <v>0</v>
      </c>
      <c r="J134" s="90">
        <v>9304.399999999996</v>
      </c>
    </row>
    <row r="135" spans="1:10">
      <c r="A135" s="89"/>
      <c r="B135" s="89"/>
      <c r="C135" s="89"/>
      <c r="G135" s="41" t="s">
        <v>161</v>
      </c>
      <c r="H135" s="92">
        <v>10.202999999999999</v>
      </c>
      <c r="I135" s="85">
        <v>0</v>
      </c>
      <c r="J135" s="85">
        <v>10608.179999999997</v>
      </c>
    </row>
    <row r="136" spans="1:10">
      <c r="A136" s="89"/>
      <c r="B136" s="89"/>
      <c r="C136" s="89"/>
      <c r="G136" s="26" t="s">
        <v>31</v>
      </c>
      <c r="H136" s="86">
        <v>2.98</v>
      </c>
      <c r="I136" s="85">
        <v>0</v>
      </c>
      <c r="J136" s="49">
        <v>12913.199999999975</v>
      </c>
    </row>
    <row r="137" spans="1:10">
      <c r="A137" s="89"/>
      <c r="B137" s="89"/>
      <c r="C137" s="89"/>
      <c r="G137" s="41" t="s">
        <v>162</v>
      </c>
      <c r="H137" s="92">
        <v>1.103</v>
      </c>
      <c r="I137" s="85">
        <v>0</v>
      </c>
      <c r="J137" s="49">
        <v>11717.568000000001</v>
      </c>
    </row>
    <row r="138" spans="1:10">
      <c r="A138" s="89"/>
      <c r="B138" s="89"/>
      <c r="C138" s="89"/>
      <c r="G138" s="41" t="s">
        <v>163</v>
      </c>
      <c r="H138" s="92">
        <v>5.13</v>
      </c>
      <c r="I138" s="85">
        <v>0</v>
      </c>
      <c r="J138" s="49">
        <v>16308.163500000006</v>
      </c>
    </row>
    <row r="139" spans="1:10">
      <c r="A139" s="89"/>
      <c r="B139" s="89"/>
      <c r="C139" s="89"/>
      <c r="G139" s="41" t="s">
        <v>164</v>
      </c>
      <c r="H139" s="92">
        <v>0</v>
      </c>
      <c r="I139" s="85">
        <v>0</v>
      </c>
      <c r="J139" s="49">
        <v>5569.2000000000116</v>
      </c>
    </row>
    <row r="140" spans="1:10">
      <c r="A140" s="89"/>
      <c r="B140" s="89"/>
      <c r="C140" s="89"/>
      <c r="G140" s="41" t="s">
        <v>165</v>
      </c>
      <c r="H140" s="92">
        <v>1</v>
      </c>
      <c r="I140" s="85">
        <v>0</v>
      </c>
      <c r="J140" s="85">
        <v>2972.6000000000045</v>
      </c>
    </row>
    <row r="141" spans="1:10">
      <c r="A141" s="89"/>
      <c r="B141" s="89"/>
      <c r="C141" s="89"/>
      <c r="G141" s="41" t="s">
        <v>244</v>
      </c>
      <c r="H141" s="85">
        <v>0</v>
      </c>
      <c r="I141" s="85">
        <v>0</v>
      </c>
      <c r="J141" s="85">
        <v>0</v>
      </c>
    </row>
    <row r="142" spans="1:10">
      <c r="A142" s="89"/>
      <c r="B142" s="89"/>
      <c r="C142" s="89"/>
      <c r="G142" s="41" t="s">
        <v>166</v>
      </c>
      <c r="H142" s="92">
        <v>48.813000000000002</v>
      </c>
      <c r="I142" s="85">
        <v>0</v>
      </c>
      <c r="J142" s="49">
        <v>11075.253000000137</v>
      </c>
    </row>
    <row r="143" spans="1:10">
      <c r="A143" s="89"/>
      <c r="B143" s="89"/>
      <c r="C143" s="89"/>
      <c r="G143" s="41" t="s">
        <v>167</v>
      </c>
      <c r="H143" s="92">
        <v>3.0550000000000002</v>
      </c>
      <c r="I143" s="85">
        <v>0</v>
      </c>
      <c r="J143" s="85">
        <v>9801</v>
      </c>
    </row>
    <row r="144" spans="1:10">
      <c r="A144" s="89"/>
      <c r="B144" s="89"/>
      <c r="C144" s="89"/>
      <c r="G144" s="41" t="s">
        <v>168</v>
      </c>
      <c r="H144" s="92">
        <v>1.53</v>
      </c>
      <c r="I144" s="85">
        <v>0</v>
      </c>
      <c r="J144" s="85">
        <v>1728</v>
      </c>
    </row>
    <row r="145" spans="1:11">
      <c r="A145" s="89"/>
      <c r="B145" s="89"/>
      <c r="C145" s="89"/>
      <c r="G145" s="41" t="s">
        <v>169</v>
      </c>
      <c r="H145" s="85">
        <v>21.83</v>
      </c>
      <c r="I145" s="85">
        <v>0</v>
      </c>
      <c r="J145" s="49">
        <v>1693</v>
      </c>
    </row>
    <row r="146" spans="1:11" ht="15.75">
      <c r="A146" s="94"/>
      <c r="B146" s="95">
        <f>B33</f>
        <v>1909806.3659450002</v>
      </c>
      <c r="C146" s="95">
        <f>C33</f>
        <v>225146.68400000001</v>
      </c>
      <c r="E146" s="95">
        <f>E83</f>
        <v>938184.12300000002</v>
      </c>
      <c r="F146" s="95">
        <f>F83</f>
        <v>269295.45996666676</v>
      </c>
      <c r="G146" s="96" t="s">
        <v>303</v>
      </c>
      <c r="H146" s="67">
        <f>SUM(H4:H145)</f>
        <v>503.706388</v>
      </c>
      <c r="I146" s="67">
        <f>SUM(I4:I145)</f>
        <v>11969.319999999991</v>
      </c>
      <c r="J146" s="67">
        <f>SUM(J4:J145)</f>
        <v>2297710.8232623339</v>
      </c>
    </row>
    <row r="147" spans="1:11" ht="15.75">
      <c r="A147" s="129" t="s">
        <v>304</v>
      </c>
      <c r="B147" s="129"/>
      <c r="C147" s="129"/>
      <c r="D147" s="129"/>
      <c r="E147" s="129"/>
      <c r="F147" s="129"/>
      <c r="G147" s="129"/>
      <c r="H147" s="129"/>
      <c r="I147" s="129"/>
      <c r="J147" s="129"/>
    </row>
    <row r="148" spans="1:11">
      <c r="A148" s="131" t="s">
        <v>298</v>
      </c>
      <c r="B148" s="130" t="s">
        <v>268</v>
      </c>
      <c r="C148" s="130"/>
      <c r="D148" s="89"/>
      <c r="E148" s="130" t="s">
        <v>269</v>
      </c>
      <c r="F148" s="130"/>
      <c r="G148" s="131" t="s">
        <v>299</v>
      </c>
      <c r="H148" s="130" t="s">
        <v>174</v>
      </c>
      <c r="I148" s="130"/>
      <c r="J148" s="130"/>
    </row>
    <row r="149" spans="1:11" ht="48.75" customHeight="1">
      <c r="A149" s="131"/>
      <c r="B149" s="65" t="s">
        <v>270</v>
      </c>
      <c r="C149" s="65" t="s">
        <v>271</v>
      </c>
      <c r="D149" s="67"/>
      <c r="E149" s="65" t="s">
        <v>272</v>
      </c>
      <c r="F149" s="65" t="s">
        <v>273</v>
      </c>
      <c r="G149" s="131"/>
      <c r="H149" s="66" t="s">
        <v>173</v>
      </c>
      <c r="I149" s="65" t="s">
        <v>274</v>
      </c>
      <c r="J149" s="65" t="s">
        <v>275</v>
      </c>
    </row>
    <row r="150" spans="1:11" ht="15.75">
      <c r="A150" s="63"/>
      <c r="B150" s="67">
        <v>1909806.3659450002</v>
      </c>
      <c r="C150" s="67">
        <v>225146.68400000001</v>
      </c>
      <c r="D150" s="136"/>
      <c r="E150" s="67">
        <v>938184.12300000002</v>
      </c>
      <c r="F150" s="67">
        <v>269295.45996666676</v>
      </c>
      <c r="G150" s="67"/>
      <c r="H150" s="67">
        <v>503.706388</v>
      </c>
      <c r="I150" s="67">
        <v>11969.319999999991</v>
      </c>
      <c r="J150" s="67">
        <v>2297710.8232623339</v>
      </c>
      <c r="K150" s="87"/>
    </row>
    <row r="151" spans="1:11" ht="15" customHeight="1">
      <c r="A151" s="68"/>
      <c r="B151" s="69"/>
      <c r="C151" s="69"/>
      <c r="D151" s="135"/>
      <c r="E151" s="38"/>
      <c r="F151" s="38"/>
      <c r="G151" s="97"/>
      <c r="H151" s="71"/>
      <c r="I151" s="71"/>
      <c r="J151" s="71"/>
      <c r="K151" s="87"/>
    </row>
    <row r="152" spans="1:11">
      <c r="A152" s="133" t="s">
        <v>276</v>
      </c>
      <c r="B152" s="133"/>
      <c r="C152" s="133"/>
      <c r="D152" s="72" t="s">
        <v>277</v>
      </c>
      <c r="E152" s="10">
        <v>1909806.3659450002</v>
      </c>
      <c r="F152" s="72" t="s">
        <v>277</v>
      </c>
      <c r="G152" s="71"/>
      <c r="H152" s="71"/>
      <c r="I152" s="71"/>
      <c r="J152" s="87"/>
    </row>
    <row r="153" spans="1:11">
      <c r="A153" s="133" t="s">
        <v>176</v>
      </c>
      <c r="B153" s="133"/>
      <c r="C153" s="133"/>
      <c r="D153" s="72" t="s">
        <v>278</v>
      </c>
      <c r="E153" s="10">
        <v>225146.68400000001</v>
      </c>
      <c r="F153" s="72" t="s">
        <v>278</v>
      </c>
      <c r="G153" s="71"/>
      <c r="H153" s="71"/>
      <c r="I153" s="71"/>
      <c r="J153" s="84"/>
    </row>
    <row r="154" spans="1:11">
      <c r="A154" s="133" t="s">
        <v>177</v>
      </c>
      <c r="B154" s="133"/>
      <c r="C154" s="133"/>
      <c r="D154" s="72" t="s">
        <v>279</v>
      </c>
      <c r="E154" s="10">
        <v>1684659.6819450003</v>
      </c>
      <c r="F154" s="72" t="s">
        <v>279</v>
      </c>
      <c r="G154" s="71"/>
      <c r="H154" s="71"/>
      <c r="I154" s="71"/>
      <c r="J154" s="84"/>
    </row>
    <row r="155" spans="1:11">
      <c r="A155" s="133" t="s">
        <v>178</v>
      </c>
      <c r="B155" s="133"/>
      <c r="C155" s="133"/>
      <c r="D155" s="72" t="s">
        <v>280</v>
      </c>
      <c r="E155" s="10">
        <v>938184.12300000002</v>
      </c>
      <c r="F155" s="72" t="s">
        <v>280</v>
      </c>
      <c r="G155" s="71"/>
      <c r="H155" s="71"/>
      <c r="I155" s="71"/>
      <c r="J155" s="84"/>
    </row>
    <row r="156" spans="1:11">
      <c r="A156" s="133" t="s">
        <v>179</v>
      </c>
      <c r="B156" s="133"/>
      <c r="C156" s="133"/>
      <c r="D156" s="72" t="s">
        <v>281</v>
      </c>
      <c r="E156" s="10">
        <v>269295.459966667</v>
      </c>
      <c r="F156" s="72" t="s">
        <v>281</v>
      </c>
      <c r="G156" s="71"/>
      <c r="H156" s="71"/>
      <c r="I156" s="71"/>
      <c r="J156" s="84"/>
    </row>
    <row r="157" spans="1:11">
      <c r="A157" s="133" t="s">
        <v>180</v>
      </c>
      <c r="B157" s="133"/>
      <c r="C157" s="133"/>
      <c r="D157" s="72" t="s">
        <v>282</v>
      </c>
      <c r="E157" s="10">
        <v>668888.66303333326</v>
      </c>
      <c r="F157" s="72" t="s">
        <v>282</v>
      </c>
      <c r="G157" s="71"/>
      <c r="H157" s="71"/>
      <c r="I157" s="71"/>
      <c r="J157" s="84"/>
    </row>
    <row r="158" spans="1:11">
      <c r="A158" s="133" t="s">
        <v>181</v>
      </c>
      <c r="B158" s="133"/>
      <c r="C158" s="133"/>
      <c r="D158" s="72" t="s">
        <v>283</v>
      </c>
      <c r="E158" s="10">
        <v>11969.319999999991</v>
      </c>
      <c r="F158" s="72" t="s">
        <v>283</v>
      </c>
      <c r="G158" s="71"/>
      <c r="H158" s="71"/>
      <c r="I158" s="71"/>
      <c r="J158" s="84"/>
    </row>
    <row r="159" spans="1:11">
      <c r="A159" s="133" t="s">
        <v>186</v>
      </c>
      <c r="B159" s="133"/>
      <c r="C159" s="133"/>
      <c r="D159" s="72" t="s">
        <v>284</v>
      </c>
      <c r="E159" s="10">
        <v>503.706388</v>
      </c>
      <c r="F159" s="72" t="s">
        <v>284</v>
      </c>
      <c r="G159" s="71"/>
      <c r="H159" s="71"/>
      <c r="I159" s="71"/>
      <c r="J159" s="84"/>
    </row>
    <row r="160" spans="1:11">
      <c r="A160" s="133" t="s">
        <v>182</v>
      </c>
      <c r="B160" s="133"/>
      <c r="C160" s="133"/>
      <c r="D160" s="72" t="s">
        <v>285</v>
      </c>
      <c r="E160" s="10">
        <v>2365517.6649783333</v>
      </c>
      <c r="F160" s="72" t="s">
        <v>285</v>
      </c>
      <c r="G160" s="71"/>
      <c r="H160" s="71"/>
      <c r="I160" s="71"/>
      <c r="J160" s="84"/>
    </row>
    <row r="161" spans="1:10">
      <c r="A161" s="133" t="s">
        <v>183</v>
      </c>
      <c r="B161" s="133"/>
      <c r="C161" s="133"/>
      <c r="D161" s="72" t="s">
        <v>286</v>
      </c>
      <c r="E161" s="10">
        <v>2297710.8232623339</v>
      </c>
      <c r="F161" s="72" t="s">
        <v>286</v>
      </c>
      <c r="G161" s="71"/>
      <c r="H161" s="71"/>
      <c r="I161" s="71"/>
      <c r="J161" s="84"/>
    </row>
    <row r="162" spans="1:10">
      <c r="A162" s="133" t="s">
        <v>184</v>
      </c>
      <c r="B162" s="133"/>
      <c r="C162" s="133"/>
      <c r="D162" s="72" t="s">
        <v>287</v>
      </c>
      <c r="E162" s="10">
        <v>67303.135327999407</v>
      </c>
      <c r="F162" s="72" t="s">
        <v>287</v>
      </c>
      <c r="G162" s="71"/>
      <c r="H162" s="71"/>
      <c r="I162" s="71"/>
      <c r="J162" s="84"/>
    </row>
    <row r="163" spans="1:10" ht="15.75">
      <c r="A163" s="133" t="s">
        <v>185</v>
      </c>
      <c r="B163" s="133"/>
      <c r="C163" s="133"/>
      <c r="D163" s="72" t="s">
        <v>288</v>
      </c>
      <c r="E163" s="73">
        <v>2.3532895503460454</v>
      </c>
      <c r="F163" s="72" t="s">
        <v>288</v>
      </c>
      <c r="G163" s="71"/>
      <c r="H163" s="71"/>
      <c r="I163" s="71"/>
      <c r="J163" s="84"/>
    </row>
    <row r="164" spans="1:10">
      <c r="A164" s="98"/>
      <c r="B164" s="69"/>
      <c r="C164" s="69"/>
      <c r="D164" s="75"/>
      <c r="E164" s="75"/>
      <c r="F164" s="70"/>
      <c r="G164" s="71"/>
      <c r="H164" s="71"/>
      <c r="I164" s="84"/>
      <c r="J164" s="84"/>
    </row>
    <row r="165" spans="1:10">
      <c r="A165" s="99"/>
      <c r="B165" s="69"/>
      <c r="C165" s="69"/>
      <c r="D165" s="75"/>
      <c r="E165" s="75"/>
      <c r="F165" s="70"/>
      <c r="G165" s="71"/>
      <c r="H165" s="71"/>
      <c r="I165" s="84"/>
      <c r="J165" s="84"/>
    </row>
    <row r="166" spans="1:10">
      <c r="A166" s="124" t="s">
        <v>289</v>
      </c>
      <c r="B166" s="125"/>
      <c r="C166" s="125"/>
      <c r="D166" s="125"/>
      <c r="E166" s="126"/>
      <c r="F166" s="101"/>
      <c r="G166" s="84"/>
      <c r="H166" s="84"/>
      <c r="I166" s="84"/>
      <c r="J166" s="84"/>
    </row>
    <row r="167" spans="1:10">
      <c r="A167" s="119" t="s">
        <v>290</v>
      </c>
      <c r="B167" s="120"/>
      <c r="C167" s="120"/>
      <c r="D167" s="120"/>
      <c r="E167" s="120"/>
      <c r="F167" s="121"/>
      <c r="G167" s="84"/>
      <c r="H167" s="84"/>
      <c r="I167" s="84"/>
      <c r="J167" s="84"/>
    </row>
    <row r="168" spans="1:10">
      <c r="A168" s="124" t="s">
        <v>291</v>
      </c>
      <c r="B168" s="125"/>
      <c r="C168" s="125"/>
      <c r="D168" s="125"/>
      <c r="E168" s="125"/>
      <c r="F168" s="126"/>
      <c r="G168" s="84"/>
      <c r="H168" s="84"/>
      <c r="I168" s="84"/>
      <c r="J168" s="84"/>
    </row>
    <row r="169" spans="1:10" ht="15" customHeight="1">
      <c r="A169" s="138" t="s">
        <v>306</v>
      </c>
      <c r="B169" s="137"/>
      <c r="C169" s="137"/>
      <c r="D169" s="137"/>
      <c r="E169" s="137"/>
      <c r="F169" s="137"/>
      <c r="G169" s="84"/>
      <c r="H169" s="84"/>
      <c r="I169" s="84"/>
      <c r="J169" s="84"/>
    </row>
    <row r="170" spans="1:10" ht="15" customHeight="1">
      <c r="A170" s="139" t="s">
        <v>293</v>
      </c>
      <c r="B170" s="140"/>
      <c r="C170" s="140"/>
      <c r="D170" s="140"/>
      <c r="E170" s="140"/>
      <c r="F170" s="141"/>
      <c r="G170" s="84"/>
      <c r="H170" s="84"/>
      <c r="I170" s="84"/>
      <c r="J170" s="84"/>
    </row>
    <row r="171" spans="1:10" ht="17.25" customHeight="1">
      <c r="A171" s="142" t="s">
        <v>305</v>
      </c>
      <c r="B171" s="142"/>
      <c r="C171" s="142"/>
      <c r="D171" s="142"/>
      <c r="E171" s="142"/>
      <c r="F171" s="142"/>
      <c r="G171" s="84"/>
      <c r="H171" s="84"/>
      <c r="I171" s="84"/>
      <c r="J171" s="84"/>
    </row>
    <row r="172" spans="1:10" ht="17.25" customHeight="1">
      <c r="A172" s="118" t="s">
        <v>296</v>
      </c>
      <c r="B172" s="118"/>
      <c r="C172" s="118"/>
      <c r="D172" s="118"/>
      <c r="E172" s="118"/>
      <c r="F172" s="118"/>
      <c r="G172" s="84"/>
      <c r="H172" s="84"/>
      <c r="I172" s="84"/>
      <c r="J172" s="84"/>
    </row>
    <row r="173" spans="1:10">
      <c r="A173" s="118" t="s">
        <v>297</v>
      </c>
      <c r="B173" s="118"/>
      <c r="C173" s="118"/>
      <c r="D173" s="118"/>
      <c r="E173" s="118"/>
      <c r="F173" s="118"/>
      <c r="G173" s="84"/>
      <c r="H173" s="84"/>
      <c r="I173" s="84"/>
      <c r="J173" s="84"/>
    </row>
    <row r="174" spans="1:10">
      <c r="G174" s="84"/>
      <c r="H174" s="84"/>
      <c r="I174" s="84"/>
      <c r="J174" s="84"/>
    </row>
  </sheetData>
  <mergeCells count="39">
    <mergeCell ref="A170:F170"/>
    <mergeCell ref="A171:F171"/>
    <mergeCell ref="A172:F172"/>
    <mergeCell ref="A173:F173"/>
    <mergeCell ref="A166:E166"/>
    <mergeCell ref="A167:F167"/>
    <mergeCell ref="A168:F168"/>
    <mergeCell ref="A169:F169"/>
    <mergeCell ref="A163:C163"/>
    <mergeCell ref="A157:C157"/>
    <mergeCell ref="A158:C158"/>
    <mergeCell ref="A159:C159"/>
    <mergeCell ref="A160:C160"/>
    <mergeCell ref="A161:C161"/>
    <mergeCell ref="A162:C162"/>
    <mergeCell ref="A156:C156"/>
    <mergeCell ref="B4:B6"/>
    <mergeCell ref="B10:B12"/>
    <mergeCell ref="B26:B29"/>
    <mergeCell ref="A147:J147"/>
    <mergeCell ref="A148:A149"/>
    <mergeCell ref="B148:C148"/>
    <mergeCell ref="E148:F148"/>
    <mergeCell ref="G148:G149"/>
    <mergeCell ref="H148:J148"/>
    <mergeCell ref="A152:C152"/>
    <mergeCell ref="A153:C153"/>
    <mergeCell ref="A154:C154"/>
    <mergeCell ref="A155:C155"/>
    <mergeCell ref="A1:C1"/>
    <mergeCell ref="D1:F1"/>
    <mergeCell ref="G1:J1"/>
    <mergeCell ref="A2:A3"/>
    <mergeCell ref="B2:C2"/>
    <mergeCell ref="D2:D3"/>
    <mergeCell ref="E2:F2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</vt:lpstr>
      <vt:lpstr>Sheet2</vt:lpstr>
      <vt:lpstr>Corrected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RANJIT KUMAR GOPAL</cp:lastModifiedBy>
  <cp:lastPrinted>2019-10-03T09:39:04Z</cp:lastPrinted>
  <dcterms:created xsi:type="dcterms:W3CDTF">2019-09-26T05:45:09Z</dcterms:created>
  <dcterms:modified xsi:type="dcterms:W3CDTF">2019-11-06T07:42:44Z</dcterms:modified>
</cp:coreProperties>
</file>